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100" firstSheet="1" activeTab="1"/>
  </bookViews>
  <sheets>
    <sheet name="Table of Contents" sheetId="1" r:id="rId1"/>
    <sheet name="ROI Calc | Improved Onboarding" sheetId="2" r:id="rId2"/>
    <sheet name="ROI Calc | Reduced Turnover" sheetId="3" r:id="rId3"/>
    <sheet name="ROI Calc | Error Reduction" sheetId="4" r:id="rId4"/>
    <sheet name="Cost of Mistake (Example)" sheetId="5" r:id="rId5"/>
    <sheet name="Single Mistake (Template)" sheetId="6" r:id="rId6"/>
    <sheet name="ROI Calc | Multi-Error Rollup" sheetId="7" r:id="rId7"/>
  </sheets>
  <definedNames/>
  <calcPr fullCalcOnLoad="1"/>
</workbook>
</file>

<file path=xl/sharedStrings.xml><?xml version="1.0" encoding="utf-8"?>
<sst xmlns="http://schemas.openxmlformats.org/spreadsheetml/2006/main" count="342" uniqueCount="248">
  <si>
    <t>Objective</t>
  </si>
  <si>
    <r>
      <rPr>
        <sz val="12"/>
        <color indexed="8"/>
        <rFont val="Calibri"/>
        <family val="2"/>
      </rPr>
      <t xml:space="preserve">The purpose of these tools is to help you calculate the </t>
    </r>
    <r>
      <rPr>
        <b/>
        <sz val="12"/>
        <color indexed="8"/>
        <rFont val="Calibri"/>
        <family val="2"/>
      </rPr>
      <t xml:space="preserve">business impact of your team's training initiatives. </t>
    </r>
  </si>
  <si>
    <t xml:space="preserve">To learn how to use these tools, visit: </t>
  </si>
  <si>
    <t>www.learntowin.com/blog/training-roi</t>
  </si>
  <si>
    <t>Table of Contents</t>
  </si>
  <si>
    <t xml:space="preserve">Most organizations use one of the following 4 approaches to prove the ROI of training. Click on the link below to take you to the correct worksheet. </t>
  </si>
  <si>
    <t>File</t>
  </si>
  <si>
    <t>Description</t>
  </si>
  <si>
    <t>Training ROI Calculator | Improved Onboarding</t>
  </si>
  <si>
    <t>Calculate the ROI of improving new employee onboarding.</t>
  </si>
  <si>
    <t>Training ROI Calculator | Reduced Employee Turnover</t>
  </si>
  <si>
    <t>Calculate the ROI of reducing employee turnover.</t>
  </si>
  <si>
    <t>Training ROI Calculator | Error Reduction Templates</t>
  </si>
  <si>
    <t>Calculate the ROI of training that reduces the frequency of costly operational errors.</t>
  </si>
  <si>
    <t>How can better onboarding improve the bottom line?</t>
  </si>
  <si>
    <t>1. Reduce the number of days that new employees spend training (instead of doing their jobs).</t>
  </si>
  <si>
    <t>2. Accelerate new employee ramp-up, so that fresh hires become fully productive team members faster.</t>
  </si>
  <si>
    <t>3. Reduce the number of new hires who “wash out” and leave the company during the first 6 months of their job.</t>
  </si>
  <si>
    <t>4. Reduce costs associated with the onboarding program itself (trainer time, travel, materials, etc.).</t>
  </si>
  <si>
    <t>Assumptions: Key data to collect or estimate</t>
  </si>
  <si>
    <r>
      <rPr>
        <i/>
        <sz val="11"/>
        <color indexed="8"/>
        <rFont val="Calibri"/>
        <family val="2"/>
      </rPr>
      <t xml:space="preserve">Key data to collect or estimate. Enter estimates in </t>
    </r>
    <r>
      <rPr>
        <b/>
        <i/>
        <sz val="11"/>
        <color indexed="62"/>
        <rFont val="Calibri"/>
        <family val="2"/>
      </rPr>
      <t>BLUE</t>
    </r>
    <r>
      <rPr>
        <i/>
        <sz val="11"/>
        <color indexed="8"/>
        <rFont val="Calibri"/>
        <family val="2"/>
      </rPr>
      <t xml:space="preserve"> cells.</t>
    </r>
  </si>
  <si>
    <t>Number of new employees to onboard per year</t>
  </si>
  <si>
    <t>Average salary + benefits for a new employee</t>
  </si>
  <si>
    <t>Cost to hire a new employee ($)</t>
  </si>
  <si>
    <t>Consider advertising and recruiting costs, plus team time spent interviewing candidates.</t>
  </si>
  <si>
    <t>Days worked per year (#)</t>
  </si>
  <si>
    <t>Used to calculate employee cost per day / month.</t>
  </si>
  <si>
    <t>Avg daily cost per new employee</t>
  </si>
  <si>
    <t>Calculated automatically based on previous assumptions.</t>
  </si>
  <si>
    <t>Avg monthly cost per new employee</t>
  </si>
  <si>
    <t>One-time project costs</t>
  </si>
  <si>
    <t>Estimate the one-time costs of building out the new initiative. Examples: additional team time, software expense allocation, new content.</t>
  </si>
  <si>
    <t>Before &amp; After Analysis</t>
  </si>
  <si>
    <r>
      <rPr>
        <i/>
        <sz val="11"/>
        <color indexed="8"/>
        <rFont val="Calibri"/>
        <family val="2"/>
      </rPr>
      <t xml:space="preserve">Use the Before and After columns to track the impact of your onboarding program (or to simulate scenarios). Enter estimates in </t>
    </r>
    <r>
      <rPr>
        <b/>
        <i/>
        <sz val="11"/>
        <color indexed="62"/>
        <rFont val="Calibri"/>
        <family val="2"/>
      </rPr>
      <t>BLUE</t>
    </r>
    <r>
      <rPr>
        <i/>
        <sz val="11"/>
        <color indexed="8"/>
        <rFont val="Calibri"/>
        <family val="2"/>
      </rPr>
      <t xml:space="preserve"> cells.</t>
    </r>
  </si>
  <si>
    <t>Before</t>
  </si>
  <si>
    <t>After</t>
  </si>
  <si>
    <t>Days spent onboarding</t>
  </si>
  <si>
    <t>Use the number of days new employees are fully dedicated to onboarding activities</t>
  </si>
  <si>
    <t>Turnover of new employees (first 6 months)</t>
  </si>
  <si>
    <t>Onboarding costs per new employee</t>
  </si>
  <si>
    <t>Productivity costs (detailed calculations)</t>
  </si>
  <si>
    <t>New employee ramp-up schedule</t>
  </si>
  <si>
    <t>Forecast new employee productivity.</t>
  </si>
  <si>
    <t>Benefit $</t>
  </si>
  <si>
    <t>Month 1</t>
  </si>
  <si>
    <t>Detailed calculations to the right.</t>
  </si>
  <si>
    <t>Month 2</t>
  </si>
  <si>
    <t>Month 3</t>
  </si>
  <si>
    <t>Month 4</t>
  </si>
  <si>
    <t>Month 5</t>
  </si>
  <si>
    <t>Month 6</t>
  </si>
  <si>
    <t>Output: ROI Calculations</t>
  </si>
  <si>
    <t>Based on the assumptions above, the dollar benefits and ROI of the onboarding initiative will calculate automatically.</t>
  </si>
  <si>
    <t>Benefits of Improved Onboarding</t>
  </si>
  <si>
    <t>Benefit: Less time onboarding (productivity)</t>
  </si>
  <si>
    <t>Benefit: Faster ramp-up of new employees (productivity)</t>
  </si>
  <si>
    <t>Benefit: Improved new employee retention (turnover savings)</t>
  </si>
  <si>
    <t>Benefit: Reduced onboarding costs (cost savings)</t>
  </si>
  <si>
    <t>Total Benefit of Improved Onboarding</t>
  </si>
  <si>
    <t>ROI</t>
  </si>
  <si>
    <t>Formula: (Benefit - Cost) / Cost.</t>
  </si>
  <si>
    <t>How can reducing turnover of experienced team members improve the bottom line?</t>
  </si>
  <si>
    <t xml:space="preserve">Every time a skilled employee leave your team, it costs your company money to replace them. </t>
  </si>
  <si>
    <t xml:space="preserve">Deloitte estimates that effective training can reduce employee turnover by 30-50%. </t>
  </si>
  <si>
    <t xml:space="preserve">Reducing your company's turnover rate among experienced employees can reduce the following expenses associated with turnover: </t>
  </si>
  <si>
    <t>1. Costs associated with covering vacant positions (whether with temporary employees or existing employees)</t>
  </si>
  <si>
    <t>2. Costs associated with filling the vacant position (advertising, recruiting costs, and the cost of time spent interviewing and selecting candidates).</t>
  </si>
  <si>
    <t>3. Onboarding costs for new employees (materials, travel, and training time).</t>
  </si>
  <si>
    <t xml:space="preserve">4. Ramp-up costs for replacement employees (since new employees will spend more time learning than producing during their first months on the job). </t>
  </si>
  <si>
    <r>
      <rPr>
        <i/>
        <sz val="11"/>
        <color indexed="8"/>
        <rFont val="Calibri"/>
        <family val="2"/>
      </rPr>
      <t xml:space="preserve">Key data to collect or estimate. Enter estimates in </t>
    </r>
    <r>
      <rPr>
        <b/>
        <i/>
        <sz val="11"/>
        <color indexed="62"/>
        <rFont val="Calibri"/>
        <family val="2"/>
      </rPr>
      <t>BLUE</t>
    </r>
    <r>
      <rPr>
        <i/>
        <sz val="11"/>
        <color indexed="8"/>
        <rFont val="Calibri"/>
        <family val="2"/>
      </rPr>
      <t xml:space="preserve"> cells.</t>
    </r>
  </si>
  <si>
    <t>Total number of employees at company</t>
  </si>
  <si>
    <t>Employee turnover rate</t>
  </si>
  <si>
    <t>Will be used in before / after calculations.</t>
  </si>
  <si>
    <t>Average salary + benefits for departing employees</t>
  </si>
  <si>
    <t xml:space="preserve">Used to calculate the cost of covering the vacant position and the cost of lost productivity. </t>
  </si>
  <si>
    <t>Estimate the cost of replacing a single experienced employee</t>
  </si>
  <si>
    <r>
      <rPr>
        <i/>
        <sz val="11"/>
        <color indexed="8"/>
        <rFont val="Calibri"/>
        <family val="2"/>
      </rPr>
      <t xml:space="preserve">Enter estimates in </t>
    </r>
    <r>
      <rPr>
        <b/>
        <i/>
        <sz val="11"/>
        <color indexed="62"/>
        <rFont val="Calibri"/>
        <family val="2"/>
      </rPr>
      <t>BLUE</t>
    </r>
    <r>
      <rPr>
        <i/>
        <sz val="11"/>
        <color indexed="8"/>
        <rFont val="Calibri"/>
        <family val="2"/>
      </rPr>
      <t xml:space="preserve"> cells.</t>
    </r>
  </si>
  <si>
    <t xml:space="preserve">Note: This is a simplified approach to calculating the cost of employee turnover that covers the major cost categories. </t>
  </si>
  <si>
    <t>Cost of covering the vacant position</t>
  </si>
  <si>
    <t>For a more exhaustive checklist of costs that may be relevant for your company (e.g., the cost of lost knowledge, skills, and contacts), you may want to refer to this piece by William G. Bliss.</t>
  </si>
  <si>
    <t>Number of months that the position remains vacant</t>
  </si>
  <si>
    <t>Average monthly cost of covering the vacant position.</t>
  </si>
  <si>
    <t>Total cost of covering the vacant position</t>
  </si>
  <si>
    <t>Cost of filling the vacant position</t>
  </si>
  <si>
    <t>Advertising costs</t>
  </si>
  <si>
    <t>Consider time spent writing job descriptions, paying for job postings, referral bonuses, etc.</t>
  </si>
  <si>
    <t>Recruiter costs (if applicable)</t>
  </si>
  <si>
    <t>Benchmark: 20% of annual salary</t>
  </si>
  <si>
    <t>Costs of team time  recruiting, selecting, and closing new hire</t>
  </si>
  <si>
    <t>You could make a flat estimate, or estimate based on the cost of manager and team time * hours spent screening, interviewing, and hiring candidates.</t>
  </si>
  <si>
    <t xml:space="preserve">Total cost of filling the position </t>
  </si>
  <si>
    <t>Onboarding Costs</t>
  </si>
  <si>
    <t>Total costs associated with onboarding and training a new employee</t>
  </si>
  <si>
    <t xml:space="preserve">Consider materials, travel, and trainer time, plus the cost of supervisor and coworker time spent bringing the new employee up to speed. </t>
  </si>
  <si>
    <t>Ramp-up cost (productivity cost)</t>
  </si>
  <si>
    <t>HBR: "It typically takes 8 months for newly hired employee to reach full productivity."</t>
  </si>
  <si>
    <t>Month 1 productivity</t>
  </si>
  <si>
    <t>Prod. Cost Calcs</t>
  </si>
  <si>
    <t>(source)</t>
  </si>
  <si>
    <t>Month 2 productivity</t>
  </si>
  <si>
    <t>Month 3 productivity</t>
  </si>
  <si>
    <t>Month 4 productivity</t>
  </si>
  <si>
    <t>Month 5 productivity</t>
  </si>
  <si>
    <t>Month 6 productivity</t>
  </si>
  <si>
    <t>Total ramp-up cost</t>
  </si>
  <si>
    <t>Total cost to replace a single experienced employee</t>
  </si>
  <si>
    <t>Estimate the impact of improved training on employee turnover rate</t>
  </si>
  <si>
    <r>
      <rPr>
        <i/>
        <sz val="11"/>
        <color indexed="8"/>
        <rFont val="Calibri"/>
        <family val="2"/>
      </rPr>
      <t xml:space="preserve">Enter estimates in </t>
    </r>
    <r>
      <rPr>
        <b/>
        <i/>
        <sz val="11"/>
        <color indexed="62"/>
        <rFont val="Calibri"/>
        <family val="2"/>
      </rPr>
      <t>BLUE</t>
    </r>
    <r>
      <rPr>
        <i/>
        <sz val="11"/>
        <color indexed="8"/>
        <rFont val="Calibri"/>
        <family val="2"/>
      </rPr>
      <t xml:space="preserve"> cells.</t>
    </r>
  </si>
  <si>
    <t>Before training</t>
  </si>
  <si>
    <t>After 
training</t>
  </si>
  <si>
    <t>Reduced employee turnover rate from training</t>
  </si>
  <si>
    <t>Total cost of employee turnover</t>
  </si>
  <si>
    <t>Costs of implementing improved training</t>
  </si>
  <si>
    <t>Used for ROI calculations. Consider: additional team time, software expense allocation, new content.</t>
  </si>
  <si>
    <t>Based on the assumptions above, the dollar value and ROI of reducing employee turnover rate will calculate automatically.</t>
  </si>
  <si>
    <t>ROI of reducing employee turnover</t>
  </si>
  <si>
    <t>Dollar value of reducing employee turnover rate</t>
  </si>
  <si>
    <r>
      <rPr>
        <sz val="12"/>
        <color indexed="8"/>
        <rFont val="Calibri"/>
        <family val="2"/>
      </rPr>
      <t xml:space="preserve">The purpose of this tool is to help teams quantify the </t>
    </r>
    <r>
      <rPr>
        <b/>
        <sz val="12"/>
        <color indexed="8"/>
        <rFont val="Calibri"/>
        <family val="2"/>
      </rPr>
      <t>business impact</t>
    </r>
    <r>
      <rPr>
        <sz val="12"/>
        <color indexed="8"/>
        <rFont val="Calibri"/>
        <family val="2"/>
      </rPr>
      <t xml:space="preserve"> of operational mistakes.</t>
    </r>
  </si>
  <si>
    <t>Teams that can quantify the cost of errors can more easily:</t>
  </si>
  <si>
    <r>
      <rPr>
        <sz val="12"/>
        <color indexed="8"/>
        <rFont val="Calibri"/>
        <family val="2"/>
      </rPr>
      <t xml:space="preserve">1. </t>
    </r>
    <r>
      <rPr>
        <b/>
        <sz val="12"/>
        <color indexed="8"/>
        <rFont val="Calibri"/>
        <family val="2"/>
      </rPr>
      <t>Prioritize</t>
    </r>
    <r>
      <rPr>
        <sz val="12"/>
        <color indexed="8"/>
        <rFont val="Calibri"/>
        <family val="2"/>
      </rPr>
      <t xml:space="preserve"> which knowledge gaps they should focus training on first.</t>
    </r>
  </si>
  <si>
    <r>
      <rPr>
        <sz val="12"/>
        <color indexed="8"/>
        <rFont val="Calibri"/>
        <family val="2"/>
      </rPr>
      <t xml:space="preserve">2. </t>
    </r>
    <r>
      <rPr>
        <b/>
        <sz val="12"/>
        <color indexed="8"/>
        <rFont val="Calibri"/>
        <family val="2"/>
      </rPr>
      <t>Prove the ROI</t>
    </r>
    <r>
      <rPr>
        <sz val="12"/>
        <color indexed="8"/>
        <rFont val="Calibri"/>
        <family val="2"/>
      </rPr>
      <t xml:space="preserve"> of training initiatives</t>
    </r>
  </si>
  <si>
    <t xml:space="preserve">This tool will guide you through the steps to calculate the (probability-weighted) cost of mistakes for your organization. </t>
  </si>
  <si>
    <r>
      <rPr>
        <sz val="12"/>
        <color indexed="8"/>
        <rFont val="Calibri"/>
        <family val="2"/>
      </rPr>
      <t xml:space="preserve">When you're first getting started with the tool, </t>
    </r>
    <r>
      <rPr>
        <b/>
        <sz val="12"/>
        <color indexed="8"/>
        <rFont val="Calibri"/>
        <family val="2"/>
      </rPr>
      <t>it's fine to start with rough estimates.</t>
    </r>
  </si>
  <si>
    <t xml:space="preserve">•  Even with imperfect numbers, it's valuable to adopt a structured, quantitative approach. </t>
  </si>
  <si>
    <t xml:space="preserve">•  Rough estimates will still point you toward the highest-impact areas to focus training. </t>
  </si>
  <si>
    <t>•  The framework is a useful tool to structure discussions with leadership.</t>
  </si>
  <si>
    <t xml:space="preserve">•  The precision of your estimates will increase as you gather more data (it's easy to update the tool). </t>
  </si>
  <si>
    <t xml:space="preserve">There are 2 types of worksheets in this file that will help you calculate the total cost of operational errors per year. </t>
  </si>
  <si>
    <r>
      <rPr>
        <sz val="12"/>
        <color indexed="8"/>
        <rFont val="Calibri"/>
        <family val="2"/>
      </rPr>
      <t xml:space="preserve">1. </t>
    </r>
    <r>
      <rPr>
        <b/>
        <sz val="12"/>
        <color indexed="8"/>
        <rFont val="Calibri"/>
        <family val="2"/>
      </rPr>
      <t>Cost of Error Worksheet (Single Mistake)</t>
    </r>
    <r>
      <rPr>
        <sz val="12"/>
        <color indexed="8"/>
        <rFont val="Calibri"/>
        <family val="2"/>
      </rPr>
      <t xml:space="preserve">:  Use this worksheet to estimate the estimate the total annual cost of a single error. </t>
    </r>
  </si>
  <si>
    <t>•  This sheet is useful for going into more detail about the "story" for a specific error.</t>
  </si>
  <si>
    <t xml:space="preserve">•  We recommend completing this worksheet for each of your organization's Top 5 operational errors. </t>
  </si>
  <si>
    <t>•  To duplicate the worksheet, right-click on the Worksheet tab  →  click on "Move or copy"  →  select "Make a copy."</t>
  </si>
  <si>
    <r>
      <rPr>
        <sz val="12"/>
        <color indexed="8"/>
        <rFont val="Calibri"/>
        <family val="2"/>
      </rPr>
      <t xml:space="preserve">2. </t>
    </r>
    <r>
      <rPr>
        <b/>
        <sz val="12"/>
        <color indexed="8"/>
        <rFont val="Calibri"/>
        <family val="2"/>
      </rPr>
      <t xml:space="preserve">Error Reduction ROI Calculator: </t>
    </r>
    <r>
      <rPr>
        <sz val="12"/>
        <color indexed="8"/>
        <rFont val="Calibri"/>
        <family val="2"/>
      </rPr>
      <t xml:space="preserve">Use this worksheet to roll up the total annual costs of the Top 5 errors you defined. </t>
    </r>
  </si>
  <si>
    <t xml:space="preserve">•  Then, you can forecast the value of reducing the frequency of those errors and calculate the ROI of your training. </t>
  </si>
  <si>
    <t>Single Mistake (Template)</t>
  </si>
  <si>
    <r>
      <rPr>
        <sz val="12"/>
        <color indexed="8"/>
        <rFont val="Calibri"/>
        <family val="2"/>
      </rPr>
      <t xml:space="preserve">Use this worksheet to estimate the cost of a </t>
    </r>
    <r>
      <rPr>
        <b/>
        <sz val="12"/>
        <color indexed="8"/>
        <rFont val="Calibri"/>
        <family val="2"/>
      </rPr>
      <t>single operational error</t>
    </r>
    <r>
      <rPr>
        <sz val="12"/>
        <color indexed="8"/>
        <rFont val="Calibri"/>
        <family val="2"/>
      </rPr>
      <t xml:space="preserve">. Duplicate this worksheet for your top 3-5 errors. </t>
    </r>
  </si>
  <si>
    <t>Error Reduction ROI Calculator</t>
  </si>
  <si>
    <r>
      <rPr>
        <sz val="12"/>
        <color indexed="8"/>
        <rFont val="Calibri"/>
        <family val="2"/>
      </rPr>
      <t xml:space="preserve">Use this worksheet to calculate the </t>
    </r>
    <r>
      <rPr>
        <b/>
        <sz val="12"/>
        <color indexed="8"/>
        <rFont val="Calibri"/>
        <family val="2"/>
      </rPr>
      <t xml:space="preserve">total annual cost of the Top 5 operational errors </t>
    </r>
    <r>
      <rPr>
        <sz val="12"/>
        <color indexed="8"/>
        <rFont val="Calibri"/>
        <family val="2"/>
      </rPr>
      <t>that you identified and the potential dollar value and ROI of reducing these mistakes via training.</t>
    </r>
  </si>
  <si>
    <t>Cost of Mistake (Example)</t>
  </si>
  <si>
    <t>Example completed template</t>
  </si>
  <si>
    <t>Hard</t>
  </si>
  <si>
    <t>Soft</t>
  </si>
  <si>
    <t>Oppty</t>
  </si>
  <si>
    <t>Error</t>
  </si>
  <si>
    <t>Consequences of Error</t>
  </si>
  <si>
    <t>Expected Consequence Cost</t>
  </si>
  <si>
    <t>Possible Errors / Year</t>
  </si>
  <si>
    <t>Pr</t>
  </si>
  <si>
    <t>Consequence</t>
  </si>
  <si>
    <t>Type</t>
  </si>
  <si>
    <t>Cost</t>
  </si>
  <si>
    <t>A.</t>
  </si>
  <si>
    <t>B.</t>
  </si>
  <si>
    <t>Errors per year</t>
  </si>
  <si>
    <t>C.</t>
  </si>
  <si>
    <t>D.</t>
  </si>
  <si>
    <t>E.</t>
  </si>
  <si>
    <t>Error cost by type</t>
  </si>
  <si>
    <t>F.</t>
  </si>
  <si>
    <t>G.</t>
  </si>
  <si>
    <t>H.</t>
  </si>
  <si>
    <t>Totals</t>
  </si>
  <si>
    <t>Total cost of error</t>
  </si>
  <si>
    <r>
      <rPr>
        <b/>
        <sz val="16"/>
        <color indexed="8"/>
        <rFont val="Calibri"/>
        <family val="2"/>
      </rPr>
      <t xml:space="preserve">Instructions </t>
    </r>
    <r>
      <rPr>
        <i/>
        <sz val="16"/>
        <color indexed="8"/>
        <rFont val="Calibri"/>
        <family val="2"/>
      </rPr>
      <t xml:space="preserve"> (Each step refers to the </t>
    </r>
    <r>
      <rPr>
        <b/>
        <i/>
        <sz val="16"/>
        <color indexed="60"/>
        <rFont val="Calibri"/>
        <family val="2"/>
      </rPr>
      <t>RED</t>
    </r>
    <r>
      <rPr>
        <i/>
        <sz val="16"/>
        <color indexed="8"/>
        <rFont val="Calibri"/>
        <family val="2"/>
      </rPr>
      <t xml:space="preserve"> number in the template above)</t>
    </r>
  </si>
  <si>
    <r>
      <rPr>
        <sz val="15"/>
        <color indexed="8"/>
        <rFont val="Calibri"/>
        <family val="2"/>
      </rPr>
      <t xml:space="preserve">1. Describe </t>
    </r>
    <r>
      <rPr>
        <b/>
        <sz val="15"/>
        <color indexed="8"/>
        <rFont val="Calibri"/>
        <family val="2"/>
      </rPr>
      <t>the error</t>
    </r>
    <r>
      <rPr>
        <sz val="15"/>
        <color indexed="8"/>
        <rFont val="Calibri"/>
        <family val="2"/>
      </rPr>
      <t xml:space="preserve"> that you want to analyze.</t>
    </r>
  </si>
  <si>
    <t>•  Be as concrete as possible.</t>
  </si>
  <si>
    <t>•  Try to have a story in mind of a recent time when this mistake actually happened. That will make the next few steps much easier.</t>
  </si>
  <si>
    <r>
      <rPr>
        <sz val="15"/>
        <color indexed="8"/>
        <rFont val="Calibri"/>
        <family val="2"/>
      </rPr>
      <t xml:space="preserve">2. Brainstorm the </t>
    </r>
    <r>
      <rPr>
        <b/>
        <sz val="15"/>
        <color indexed="8"/>
        <rFont val="Calibri"/>
        <family val="2"/>
      </rPr>
      <t>range of potential consequences</t>
    </r>
    <r>
      <rPr>
        <sz val="15"/>
        <color indexed="8"/>
        <rFont val="Calibri"/>
        <family val="2"/>
      </rPr>
      <t xml:space="preserve"> of the error.</t>
    </r>
  </si>
  <si>
    <t>•  This is a good step to complete with other team members (your learners, their managers, your leadership, etc.).</t>
  </si>
  <si>
    <t>•  The last time this mistake occurred, what happened as a result? What else could have happened, but didn’t?</t>
  </si>
  <si>
    <t>•  Aim to come up with at least 5 meaningful consequences (but no more than 8).</t>
  </si>
  <si>
    <r>
      <rPr>
        <sz val="15"/>
        <color indexed="8"/>
        <rFont val="Calibri"/>
        <family val="2"/>
      </rPr>
      <t xml:space="preserve">3. Categorize the </t>
    </r>
    <r>
      <rPr>
        <b/>
        <sz val="15"/>
        <color indexed="8"/>
        <rFont val="Calibri"/>
        <family val="2"/>
      </rPr>
      <t>type</t>
    </r>
    <r>
      <rPr>
        <sz val="15"/>
        <color indexed="8"/>
        <rFont val="Calibri"/>
        <family val="2"/>
      </rPr>
      <t xml:space="preserve"> of cost of each consequence: Hard Cost, Soft Cost, or Opportunity Cost.</t>
    </r>
  </si>
  <si>
    <r>
      <rPr>
        <sz val="15"/>
        <color indexed="8"/>
        <rFont val="Calibri"/>
        <family val="2"/>
      </rPr>
      <t xml:space="preserve">•  </t>
    </r>
    <r>
      <rPr>
        <b/>
        <sz val="15"/>
        <color indexed="8"/>
        <rFont val="Calibri"/>
        <family val="2"/>
      </rPr>
      <t>Hard costs:</t>
    </r>
    <r>
      <rPr>
        <sz val="15"/>
        <color indexed="8"/>
        <rFont val="Calibri"/>
        <family val="2"/>
      </rPr>
      <t xml:space="preserve"> These are the easiest to measure. When you need to provide a refund, comp a service, or otherwise pay money to make things right, include that expense as part of the cost of the mistake.</t>
    </r>
  </si>
  <si>
    <r>
      <rPr>
        <sz val="15"/>
        <color indexed="8"/>
        <rFont val="Calibri"/>
        <family val="2"/>
      </rPr>
      <t xml:space="preserve">•  </t>
    </r>
    <r>
      <rPr>
        <b/>
        <sz val="15"/>
        <color indexed="8"/>
        <rFont val="Calibri"/>
        <family val="2"/>
      </rPr>
      <t>Soft costs:</t>
    </r>
    <r>
      <rPr>
        <sz val="15"/>
        <color indexed="8"/>
        <rFont val="Calibri"/>
        <family val="2"/>
      </rPr>
      <t xml:space="preserve"> Consider manager time required to address the mistake, the impact on the customer experience, or the cost to your company’s reputation.</t>
    </r>
  </si>
  <si>
    <r>
      <rPr>
        <sz val="15"/>
        <color indexed="8"/>
        <rFont val="Calibri"/>
        <family val="2"/>
      </rPr>
      <t xml:space="preserve">•  </t>
    </r>
    <r>
      <rPr>
        <b/>
        <sz val="15"/>
        <color indexed="8"/>
        <rFont val="Calibri"/>
        <family val="2"/>
      </rPr>
      <t>Opportunity costs:</t>
    </r>
    <r>
      <rPr>
        <sz val="15"/>
        <color indexed="8"/>
        <rFont val="Calibri"/>
        <family val="2"/>
      </rPr>
      <t xml:space="preserve"> Think about this in terms of lost future revenue. </t>
    </r>
  </si>
  <si>
    <t>•  In a sales context, you might consider the cost of a lost sales opportunity, and in a customer service example, you could consider the cost of a customer not returning to your business.</t>
  </si>
  <si>
    <r>
      <rPr>
        <sz val="15"/>
        <color indexed="8"/>
        <rFont val="Calibri"/>
        <family val="2"/>
      </rPr>
      <t xml:space="preserve">4. Estimate the </t>
    </r>
    <r>
      <rPr>
        <b/>
        <sz val="15"/>
        <color indexed="8"/>
        <rFont val="Calibri"/>
        <family val="2"/>
      </rPr>
      <t>$ cost</t>
    </r>
    <r>
      <rPr>
        <sz val="15"/>
        <color indexed="8"/>
        <rFont val="Calibri"/>
        <family val="2"/>
      </rPr>
      <t xml:space="preserve"> of each consequence that you identified.</t>
    </r>
  </si>
  <si>
    <t xml:space="preserve">•  This is straightforward for Hard Costs and Opportunity costs, but it’s more challenging to quantify for Soft Costs. </t>
  </si>
  <si>
    <t>•  For Soft Costs, you can start by making a credible estimate with defensible logic (e.g., estimate the cost of a person’s time based on the average salary for that position).</t>
  </si>
  <si>
    <t>•  Don't worry too much about precision at first. If a team member disagrees with your initial stake-in-the-ground, that's  valuable feedback to improve your estimate!</t>
  </si>
  <si>
    <r>
      <rPr>
        <sz val="15"/>
        <color indexed="8"/>
        <rFont val="Calibri"/>
        <family val="2"/>
      </rPr>
      <t xml:space="preserve">5. Estimate the </t>
    </r>
    <r>
      <rPr>
        <b/>
        <sz val="15"/>
        <color indexed="8"/>
        <rFont val="Calibri"/>
        <family val="2"/>
      </rPr>
      <t>probability</t>
    </r>
    <r>
      <rPr>
        <sz val="15"/>
        <color indexed="8"/>
        <rFont val="Calibri"/>
        <family val="2"/>
      </rPr>
      <t xml:space="preserve"> that each consequence will actually result when the given error occurs.</t>
    </r>
  </si>
  <si>
    <t>•  It’s unlikely that you’ll experience every consequence you brainstormed every single time the mistake happens. Assigning probabilities at this step makes your estimate more realistic.</t>
  </si>
  <si>
    <r>
      <rPr>
        <sz val="15"/>
        <color indexed="8"/>
        <rFont val="Calibri"/>
        <family val="2"/>
      </rPr>
      <t xml:space="preserve">6. Estimate the </t>
    </r>
    <r>
      <rPr>
        <b/>
        <sz val="15"/>
        <color indexed="8"/>
        <rFont val="Calibri"/>
        <family val="2"/>
      </rPr>
      <t>number of times</t>
    </r>
    <r>
      <rPr>
        <sz val="15"/>
        <color indexed="8"/>
        <rFont val="Calibri"/>
        <family val="2"/>
      </rPr>
      <t xml:space="preserve"> it’s possible that this error could occur.</t>
    </r>
  </si>
  <si>
    <t>•  You might have this data readily available. For instance, a hotel knows the average number of guest check-ins per year. If not, just estimate.</t>
  </si>
  <si>
    <r>
      <rPr>
        <sz val="15"/>
        <color indexed="8"/>
        <rFont val="Calibri"/>
        <family val="2"/>
      </rPr>
      <t xml:space="preserve">7. Estimate the </t>
    </r>
    <r>
      <rPr>
        <b/>
        <sz val="15"/>
        <color indexed="8"/>
        <rFont val="Calibri"/>
        <family val="2"/>
      </rPr>
      <t>probability</t>
    </r>
    <r>
      <rPr>
        <sz val="15"/>
        <color indexed="8"/>
        <rFont val="Calibri"/>
        <family val="2"/>
      </rPr>
      <t xml:space="preserve"> that the error occurs (can use historical data, if available)</t>
    </r>
  </si>
  <si>
    <t>[Describe ONE of your Top 5 mistakes here]</t>
  </si>
  <si>
    <t>[Consequence]</t>
  </si>
  <si>
    <r>
      <rPr>
        <b/>
        <sz val="16"/>
        <color indexed="8"/>
        <rFont val="Calibri"/>
        <family val="2"/>
      </rPr>
      <t xml:space="preserve">Instructions </t>
    </r>
    <r>
      <rPr>
        <i/>
        <sz val="16"/>
        <color indexed="8"/>
        <rFont val="Calibri"/>
        <family val="2"/>
      </rPr>
      <t xml:space="preserve"> (Each step refers to the </t>
    </r>
    <r>
      <rPr>
        <b/>
        <i/>
        <sz val="16"/>
        <color indexed="60"/>
        <rFont val="Calibri"/>
        <family val="2"/>
      </rPr>
      <t>RED</t>
    </r>
    <r>
      <rPr>
        <i/>
        <sz val="16"/>
        <color indexed="8"/>
        <rFont val="Calibri"/>
        <family val="2"/>
      </rPr>
      <t xml:space="preserve"> number in the template above)</t>
    </r>
  </si>
  <si>
    <r>
      <rPr>
        <sz val="15"/>
        <color indexed="8"/>
        <rFont val="Calibri"/>
        <family val="2"/>
      </rPr>
      <t xml:space="preserve">1. Describe </t>
    </r>
    <r>
      <rPr>
        <b/>
        <sz val="15"/>
        <color indexed="8"/>
        <rFont val="Calibri"/>
        <family val="2"/>
      </rPr>
      <t>the error</t>
    </r>
    <r>
      <rPr>
        <sz val="15"/>
        <color indexed="8"/>
        <rFont val="Calibri"/>
        <family val="2"/>
      </rPr>
      <t xml:space="preserve"> that you want to analyze.</t>
    </r>
  </si>
  <si>
    <r>
      <rPr>
        <sz val="15"/>
        <color indexed="8"/>
        <rFont val="Calibri"/>
        <family val="2"/>
      </rPr>
      <t xml:space="preserve">2. Brainstorm the </t>
    </r>
    <r>
      <rPr>
        <b/>
        <sz val="15"/>
        <color indexed="8"/>
        <rFont val="Calibri"/>
        <family val="2"/>
      </rPr>
      <t>range of potential consequences</t>
    </r>
    <r>
      <rPr>
        <sz val="15"/>
        <color indexed="8"/>
        <rFont val="Calibri"/>
        <family val="2"/>
      </rPr>
      <t xml:space="preserve"> of the error.</t>
    </r>
  </si>
  <si>
    <r>
      <rPr>
        <sz val="15"/>
        <color indexed="8"/>
        <rFont val="Calibri"/>
        <family val="2"/>
      </rPr>
      <t xml:space="preserve">3. Categorize the </t>
    </r>
    <r>
      <rPr>
        <b/>
        <sz val="15"/>
        <color indexed="8"/>
        <rFont val="Calibri"/>
        <family val="2"/>
      </rPr>
      <t>type</t>
    </r>
    <r>
      <rPr>
        <sz val="15"/>
        <color indexed="8"/>
        <rFont val="Calibri"/>
        <family val="2"/>
      </rPr>
      <t xml:space="preserve"> of cost of each consequence: Hard Cost, Soft Cost, or Opportunity Cost  (via the dropdown menu).</t>
    </r>
  </si>
  <si>
    <r>
      <rPr>
        <sz val="15"/>
        <color indexed="8"/>
        <rFont val="Calibri"/>
        <family val="2"/>
      </rPr>
      <t xml:space="preserve">•  </t>
    </r>
    <r>
      <rPr>
        <b/>
        <sz val="15"/>
        <color indexed="8"/>
        <rFont val="Calibri"/>
        <family val="2"/>
      </rPr>
      <t>Hard costs:</t>
    </r>
    <r>
      <rPr>
        <sz val="15"/>
        <color indexed="8"/>
        <rFont val="Calibri"/>
        <family val="2"/>
      </rPr>
      <t xml:space="preserve"> These are the easiest to measure. When you need to provide a refund, comp a service, or otherwise pay money to make things right, include that expense as part of the cost of the mistake.</t>
    </r>
  </si>
  <si>
    <r>
      <rPr>
        <sz val="15"/>
        <color indexed="8"/>
        <rFont val="Calibri"/>
        <family val="2"/>
      </rPr>
      <t xml:space="preserve">•  </t>
    </r>
    <r>
      <rPr>
        <b/>
        <sz val="15"/>
        <color indexed="8"/>
        <rFont val="Calibri"/>
        <family val="2"/>
      </rPr>
      <t>Soft costs:</t>
    </r>
    <r>
      <rPr>
        <sz val="15"/>
        <color indexed="8"/>
        <rFont val="Calibri"/>
        <family val="2"/>
      </rPr>
      <t xml:space="preserve"> Consider manager time required to address the mistake, the impact on the customer experience, or the cost to your company’s reputation.</t>
    </r>
  </si>
  <si>
    <r>
      <rPr>
        <sz val="15"/>
        <color indexed="8"/>
        <rFont val="Calibri"/>
        <family val="2"/>
      </rPr>
      <t xml:space="preserve">•  </t>
    </r>
    <r>
      <rPr>
        <b/>
        <sz val="15"/>
        <color indexed="8"/>
        <rFont val="Calibri"/>
        <family val="2"/>
      </rPr>
      <t>Opportunity costs:</t>
    </r>
    <r>
      <rPr>
        <sz val="15"/>
        <color indexed="8"/>
        <rFont val="Calibri"/>
        <family val="2"/>
      </rPr>
      <t xml:space="preserve"> Think about this in terms of lost future revenue. </t>
    </r>
  </si>
  <si>
    <r>
      <rPr>
        <sz val="15"/>
        <color indexed="8"/>
        <rFont val="Calibri"/>
        <family val="2"/>
      </rPr>
      <t xml:space="preserve">4. Estimate the </t>
    </r>
    <r>
      <rPr>
        <b/>
        <sz val="15"/>
        <color indexed="8"/>
        <rFont val="Calibri"/>
        <family val="2"/>
      </rPr>
      <t>$ cost</t>
    </r>
    <r>
      <rPr>
        <sz val="15"/>
        <color indexed="8"/>
        <rFont val="Calibri"/>
        <family val="2"/>
      </rPr>
      <t xml:space="preserve"> of each consequence that you identified.</t>
    </r>
  </si>
  <si>
    <t>•  Don't worry too much about precision at first. If a team member disagrees with your initial stake-in-the-ground, that’s valuable feedback to improve your estimate!</t>
  </si>
  <si>
    <r>
      <rPr>
        <sz val="15"/>
        <color indexed="8"/>
        <rFont val="Calibri"/>
        <family val="2"/>
      </rPr>
      <t xml:space="preserve">5. Estimate the </t>
    </r>
    <r>
      <rPr>
        <b/>
        <sz val="15"/>
        <color indexed="8"/>
        <rFont val="Calibri"/>
        <family val="2"/>
      </rPr>
      <t>probability</t>
    </r>
    <r>
      <rPr>
        <sz val="15"/>
        <color indexed="8"/>
        <rFont val="Calibri"/>
        <family val="2"/>
      </rPr>
      <t xml:space="preserve"> that each consequence will actually result when the given error occurs.</t>
    </r>
  </si>
  <si>
    <r>
      <rPr>
        <sz val="15"/>
        <color indexed="8"/>
        <rFont val="Calibri"/>
        <family val="2"/>
      </rPr>
      <t xml:space="preserve">6. Estimate the </t>
    </r>
    <r>
      <rPr>
        <b/>
        <sz val="15"/>
        <color indexed="8"/>
        <rFont val="Calibri"/>
        <family val="2"/>
      </rPr>
      <t>number of times</t>
    </r>
    <r>
      <rPr>
        <sz val="15"/>
        <color indexed="8"/>
        <rFont val="Calibri"/>
        <family val="2"/>
      </rPr>
      <t xml:space="preserve"> it’s possible that this error could occur.</t>
    </r>
  </si>
  <si>
    <r>
      <rPr>
        <sz val="15"/>
        <color indexed="8"/>
        <rFont val="Calibri"/>
        <family val="2"/>
      </rPr>
      <t xml:space="preserve">7. Estimate the </t>
    </r>
    <r>
      <rPr>
        <b/>
        <sz val="15"/>
        <color indexed="8"/>
        <rFont val="Calibri"/>
        <family val="2"/>
      </rPr>
      <t>probability</t>
    </r>
    <r>
      <rPr>
        <sz val="15"/>
        <color indexed="8"/>
        <rFont val="Calibri"/>
        <family val="2"/>
      </rPr>
      <t xml:space="preserve"> that the error occurs (can use historical data, if available)</t>
    </r>
  </si>
  <si>
    <t>How to use this calculator</t>
  </si>
  <si>
    <t>Complete the "Single Mistake" worksheets first</t>
  </si>
  <si>
    <t xml:space="preserve">•  First, populate the "Cost of Error (Single Mistake)" worksheet for each of the Top 5 operational errors that you want to analyze. </t>
  </si>
  <si>
    <t xml:space="preserve">•  This worksheet will go into less detail for each individual mistake, but you'll pull some of the Total calculations from that sheet into this calculator. </t>
  </si>
  <si>
    <t>Fill in key data from the "Single Mistake" worksheets</t>
  </si>
  <si>
    <t xml:space="preserve">1.  Enter the Top 5 mistakes that you analyzed, and the total Hard Costs, Soft Costs, and Total Costs for each. </t>
  </si>
  <si>
    <t xml:space="preserve">2.  Enter the total number of possible errors per year for each mistake you analyzed  (you previously entered this as #6 in each of the "Single Mistake" worksheets you completed). </t>
  </si>
  <si>
    <t>Calculate the dollar value of error reduction and the ROI of training</t>
  </si>
  <si>
    <t>3.  Simulate error reduction scenarios. The dollar value of these operational improvements and the ROI of this focused training will both calculate automatically.</t>
  </si>
  <si>
    <t>Enter key data from the "Single Mistake" worksheets</t>
  </si>
  <si>
    <r>
      <rPr>
        <i/>
        <sz val="11"/>
        <color indexed="8"/>
        <rFont val="Calibri"/>
        <family val="2"/>
      </rPr>
      <t xml:space="preserve">Complete the cells highlighted in </t>
    </r>
    <r>
      <rPr>
        <b/>
        <i/>
        <sz val="11"/>
        <color indexed="62"/>
        <rFont val="Calibri"/>
        <family val="2"/>
      </rPr>
      <t>BLUE</t>
    </r>
    <r>
      <rPr>
        <i/>
        <sz val="11"/>
        <color indexed="8"/>
        <rFont val="Calibri"/>
        <family val="2"/>
      </rPr>
      <t>. Note: You've already defined or calculated each of these values on the "Single Mistake" worksheets.</t>
    </r>
  </si>
  <si>
    <t xml:space="preserve">Enter the Top 5 mistakes that you analyzed, and the total Hard Costs, Soft Costs, and Total Costs for each. </t>
  </si>
  <si>
    <t>Top 5 Operational Errors</t>
  </si>
  <si>
    <t>Total cost 
(single incident)</t>
  </si>
  <si>
    <t>Error #1</t>
  </si>
  <si>
    <t>[Description of Error #1]</t>
  </si>
  <si>
    <t xml:space="preserve">These totals will reflect the expected probability-weighted cost of an error. </t>
  </si>
  <si>
    <t>Error #2</t>
  </si>
  <si>
    <t>[Description of Error #2]</t>
  </si>
  <si>
    <t>While the "Single Error" Worksheets explored the story of each error, for this sheet, just use the calculated total costs for each category</t>
  </si>
  <si>
    <t>Error #3</t>
  </si>
  <si>
    <t>[Description of Error #3]</t>
  </si>
  <si>
    <t>Error #4</t>
  </si>
  <si>
    <t>[Description of Error #4]</t>
  </si>
  <si>
    <t>Error #5</t>
  </si>
  <si>
    <t>[Description of Error #5]</t>
  </si>
  <si>
    <t>For each of the Top 5 operational errors, enter the total number of possible errors opportunities per year and the probability of each error occurring.</t>
  </si>
  <si>
    <r>
      <rPr>
        <i/>
        <sz val="11"/>
        <color indexed="8"/>
        <rFont val="Calibri"/>
        <family val="2"/>
      </rPr>
      <t xml:space="preserve">Fill in cells highlighted in </t>
    </r>
    <r>
      <rPr>
        <b/>
        <i/>
        <sz val="11"/>
        <color indexed="62"/>
        <rFont val="Calibri"/>
        <family val="2"/>
      </rPr>
      <t>BLUE</t>
    </r>
    <r>
      <rPr>
        <i/>
        <sz val="11"/>
        <color indexed="8"/>
        <rFont val="Calibri"/>
        <family val="2"/>
      </rPr>
      <t>. You previously entered these values as #6 and #7 in the "Single Mistake" worksheets you completed.</t>
    </r>
  </si>
  <si>
    <t>Total error opportunities per year</t>
  </si>
  <si>
    <t xml:space="preserve">Probability 
of error occurring </t>
  </si>
  <si>
    <t>Refer to the numbers you entered on the Single Mistake worksheets (for Step #6 and Step #7)</t>
  </si>
  <si>
    <t>All unshaded cells will auto-calculate, and descriptions of the error will auto-populate.</t>
  </si>
  <si>
    <t>Simulate potential error reduction from focused training initiative</t>
  </si>
  <si>
    <r>
      <rPr>
        <i/>
        <sz val="11"/>
        <color indexed="8"/>
        <rFont val="Calibri"/>
        <family val="2"/>
      </rPr>
      <t xml:space="preserve">Forecast error reduction scenarios. Enter estimates in </t>
    </r>
    <r>
      <rPr>
        <b/>
        <i/>
        <sz val="11"/>
        <color indexed="62"/>
        <rFont val="Calibri"/>
        <family val="2"/>
      </rPr>
      <t>BLUE</t>
    </r>
    <r>
      <rPr>
        <i/>
        <sz val="11"/>
        <color indexed="8"/>
        <rFont val="Calibri"/>
        <family val="2"/>
      </rPr>
      <t xml:space="preserve"> cells. Note: "Before" estimates will auto-populate from previous step.</t>
    </r>
  </si>
  <si>
    <t xml:space="preserve">Probability of error occurring </t>
  </si>
  <si>
    <t>Annual Cost of Error</t>
  </si>
  <si>
    <t>Implied # of errors per year (for reference)</t>
  </si>
  <si>
    <t>Before
training</t>
  </si>
  <si>
    <t>Improvement</t>
  </si>
  <si>
    <t>Change</t>
  </si>
  <si>
    <t>Cost of the new training initiative (consider: additional team time, new content creation, training time, software expense allocation)</t>
  </si>
  <si>
    <t>Output: Dollar value of error reduction &amp; ROI calculations</t>
  </si>
  <si>
    <t>Benefits of Error Reduction</t>
  </si>
  <si>
    <t>Total Dollar Value of Error Reduction</t>
  </si>
  <si>
    <t>Misinterpretation of Leave Policies</t>
  </si>
  <si>
    <t>Project delay due to the unexpected absence</t>
  </si>
  <si>
    <t>Employee files formal grievance</t>
  </si>
  <si>
    <t>Employee dissatisfaction and potential resignation</t>
  </si>
  <si>
    <t>Emergency training sessions on leave policy for all staff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</si>
</sst>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0_);\(#,##0\);_(&quot;-&quot;_);_(@_)"/>
    <numFmt numFmtId="165" formatCode="_(&quot;$&quot;#,##0_);\(&quot;$&quot;#,##0\)"/>
    <numFmt numFmtId="166" formatCode="#,##0.0\x;&quot;NM&quot;_x"/>
    <numFmt numFmtId="167" formatCode="_(#,##0.0%_);\(#,##0.0%\)"/>
    <numFmt numFmtId="168" formatCode="_(#,##0.0_);\(#,##0.0\);_(&quot;-&quot;_);_(@_)"/>
    <numFmt numFmtId="169" formatCode="_(#,##0.00_);\(#,##0.00\);_(&quot;-&quot;_);_(@_)"/>
    <numFmt numFmtId="170" formatCode="_(&quot;$&quot;#,##0.00_);\(&quot;$&quot;#,##0.00\)"/>
    <numFmt numFmtId="171" formatCode="_(#,##0.00%_);\(#,##0.00%\)"/>
  </numFmts>
  <fonts count="108">
    <font>
      <sz val="11"/>
      <color theme="1"/>
      <name val="Calibri"/>
      <family val="0"/>
    </font>
    <font>
      <sz val="12"/>
      <color indexed="8"/>
      <name val="Calibri"/>
      <family val="2"/>
    </font>
    <font>
      <sz val="11"/>
      <color indexed="8"/>
      <name val="Calibri"/>
      <family val="2"/>
    </font>
    <font>
      <sz val="10"/>
      <color indexed="8"/>
      <name val="Calibri"/>
      <family val="2"/>
    </font>
    <font>
      <sz val="11"/>
      <color indexed="8"/>
      <name val="Muli"/>
      <family val="0"/>
    </font>
    <font>
      <b/>
      <sz val="22"/>
      <color indexed="8"/>
      <name val="Muli"/>
      <family val="0"/>
    </font>
    <font>
      <b/>
      <sz val="16"/>
      <color indexed="8"/>
      <name val="Calibri"/>
      <family val="2"/>
    </font>
    <font>
      <sz val="10"/>
      <color indexed="12"/>
      <name val="Calibri"/>
      <family val="2"/>
    </font>
    <font>
      <sz val="11"/>
      <color indexed="9"/>
      <name val="Calibri"/>
      <family val="2"/>
    </font>
    <font>
      <b/>
      <sz val="16"/>
      <color indexed="9"/>
      <name val="Calibri"/>
      <family val="2"/>
    </font>
    <font>
      <sz val="14"/>
      <color indexed="8"/>
      <name val="Calibri"/>
      <family val="2"/>
    </font>
    <font>
      <u val="single"/>
      <sz val="11"/>
      <color indexed="30"/>
      <name val="Calibri"/>
      <family val="2"/>
    </font>
    <font>
      <b/>
      <sz val="12"/>
      <color indexed="8"/>
      <name val="Calibri"/>
      <family val="2"/>
    </font>
    <font>
      <sz val="11"/>
      <color indexed="30"/>
      <name val="Calibri"/>
      <family val="2"/>
    </font>
    <font>
      <i/>
      <sz val="10"/>
      <color indexed="8"/>
      <name val="Calibri"/>
      <family val="2"/>
    </font>
    <font>
      <b/>
      <i/>
      <sz val="10"/>
      <color indexed="9"/>
      <name val="Calibri"/>
      <family val="2"/>
    </font>
    <font>
      <i/>
      <sz val="11"/>
      <color indexed="8"/>
      <name val="Calibri"/>
      <family val="2"/>
    </font>
    <font>
      <i/>
      <sz val="11"/>
      <color indexed="9"/>
      <name val="Calibri"/>
      <family val="2"/>
    </font>
    <font>
      <b/>
      <sz val="11"/>
      <color indexed="8"/>
      <name val="Calibri"/>
      <family val="2"/>
    </font>
    <font>
      <b/>
      <sz val="11"/>
      <color indexed="12"/>
      <name val="Calibri"/>
      <family val="2"/>
    </font>
    <font>
      <i/>
      <sz val="16"/>
      <color indexed="8"/>
      <name val="Calibri"/>
      <family val="2"/>
    </font>
    <font>
      <b/>
      <sz val="14"/>
      <color indexed="8"/>
      <name val="Calibri"/>
      <family val="2"/>
    </font>
    <font>
      <i/>
      <sz val="14"/>
      <color indexed="8"/>
      <name val="Calibri"/>
      <family val="2"/>
    </font>
    <font>
      <i/>
      <u val="single"/>
      <sz val="11"/>
      <color indexed="30"/>
      <name val="Calibri"/>
      <family val="2"/>
    </font>
    <font>
      <b/>
      <sz val="10"/>
      <color indexed="9"/>
      <name val="Calibri"/>
      <family val="2"/>
    </font>
    <font>
      <sz val="16"/>
      <color indexed="8"/>
      <name val="Calibri"/>
      <family val="2"/>
    </font>
    <font>
      <sz val="11"/>
      <name val="Calibri"/>
      <family val="2"/>
    </font>
    <font>
      <b/>
      <sz val="18"/>
      <color indexed="8"/>
      <name val="Calibri"/>
      <family val="2"/>
    </font>
    <font>
      <b/>
      <sz val="20"/>
      <color indexed="8"/>
      <name val="Calibri"/>
      <family val="2"/>
    </font>
    <font>
      <b/>
      <sz val="20"/>
      <color indexed="9"/>
      <name val="Calibri"/>
      <family val="2"/>
    </font>
    <font>
      <b/>
      <sz val="10"/>
      <color indexed="8"/>
      <name val="Calibri"/>
      <family val="2"/>
    </font>
    <font>
      <sz val="15"/>
      <color indexed="8"/>
      <name val="Calibri"/>
      <family val="2"/>
    </font>
    <font>
      <b/>
      <sz val="11"/>
      <color indexed="9"/>
      <name val="Calibri"/>
      <family val="2"/>
    </font>
    <font>
      <b/>
      <i/>
      <sz val="11"/>
      <color indexed="62"/>
      <name val="Calibri"/>
      <family val="2"/>
    </font>
    <font>
      <b/>
      <i/>
      <sz val="16"/>
      <color indexed="60"/>
      <name val="Calibri"/>
      <family val="2"/>
    </font>
    <font>
      <b/>
      <sz val="15"/>
      <color indexed="8"/>
      <name val="Calibri"/>
      <family val="2"/>
    </font>
    <font>
      <sz val="18"/>
      <color indexed="8"/>
      <name val="Calibri"/>
      <family val="2"/>
    </font>
    <font>
      <b/>
      <sz val="13"/>
      <color indexed="8"/>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28"/>
      <color indexed="8"/>
      <name val="Calibri"/>
      <family val="2"/>
    </font>
    <font>
      <sz val="16"/>
      <color indexed="9"/>
      <name val="Calibri"/>
      <family val="2"/>
    </font>
    <font>
      <i/>
      <sz val="28"/>
      <color indexed="8"/>
      <name val="Calibri"/>
      <family val="2"/>
    </font>
    <font>
      <b/>
      <i/>
      <sz val="14"/>
      <color indexed="62"/>
      <name val="Calibri"/>
      <family val="2"/>
    </font>
    <font>
      <i/>
      <sz val="20"/>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family val="2"/>
    </font>
    <font>
      <b/>
      <sz val="12"/>
      <color theme="1"/>
      <name val="Calibri"/>
      <family val="2"/>
    </font>
    <font>
      <sz val="12"/>
      <color rgb="FFFF0000"/>
      <name val="Calibri"/>
      <family val="2"/>
    </font>
    <font>
      <sz val="10"/>
      <color theme="1"/>
      <name val="Calibri"/>
      <family val="2"/>
    </font>
    <font>
      <sz val="11"/>
      <color theme="1"/>
      <name val="Muli"/>
      <family val="0"/>
    </font>
    <font>
      <b/>
      <sz val="22"/>
      <color theme="1"/>
      <name val="Muli"/>
      <family val="0"/>
    </font>
    <font>
      <b/>
      <sz val="16"/>
      <color theme="1"/>
      <name val="Calibri"/>
      <family val="2"/>
    </font>
    <font>
      <sz val="10"/>
      <color rgb="FF0000FF"/>
      <name val="Calibri"/>
      <family val="2"/>
    </font>
    <font>
      <sz val="11"/>
      <color theme="0"/>
      <name val="Calibri"/>
      <family val="2"/>
    </font>
    <font>
      <b/>
      <sz val="16"/>
      <color theme="0"/>
      <name val="Calibri"/>
      <family val="2"/>
    </font>
    <font>
      <sz val="12"/>
      <color rgb="FF000000"/>
      <name val="Calibri"/>
      <family val="2"/>
    </font>
    <font>
      <sz val="14"/>
      <color theme="1"/>
      <name val="Calibri"/>
      <family val="2"/>
    </font>
    <font>
      <sz val="11"/>
      <color rgb="FF000000"/>
      <name val="Calibri"/>
      <family val="2"/>
    </font>
    <font>
      <b/>
      <sz val="12"/>
      <color rgb="FF000000"/>
      <name val="Calibri"/>
      <family val="2"/>
    </font>
    <font>
      <sz val="11"/>
      <color theme="10"/>
      <name val="Calibri"/>
      <family val="2"/>
    </font>
    <font>
      <i/>
      <sz val="10"/>
      <color theme="1"/>
      <name val="Calibri"/>
      <family val="2"/>
    </font>
    <font>
      <b/>
      <i/>
      <sz val="10"/>
      <color theme="0"/>
      <name val="Calibri"/>
      <family val="2"/>
    </font>
    <font>
      <i/>
      <sz val="11"/>
      <color theme="1"/>
      <name val="Calibri"/>
      <family val="2"/>
    </font>
    <font>
      <i/>
      <sz val="11"/>
      <color theme="0"/>
      <name val="Calibri"/>
      <family val="2"/>
    </font>
    <font>
      <b/>
      <sz val="11"/>
      <color rgb="FF000000"/>
      <name val="Calibri"/>
      <family val="2"/>
    </font>
    <font>
      <i/>
      <sz val="11"/>
      <color rgb="FF000000"/>
      <name val="Calibri"/>
      <family val="2"/>
    </font>
    <font>
      <b/>
      <sz val="11"/>
      <color theme="1"/>
      <name val="Calibri"/>
      <family val="2"/>
    </font>
    <font>
      <b/>
      <sz val="11"/>
      <color rgb="FF0000FF"/>
      <name val="Calibri"/>
      <family val="2"/>
    </font>
    <font>
      <i/>
      <sz val="16"/>
      <color theme="1"/>
      <name val="Calibri"/>
      <family val="2"/>
    </font>
    <font>
      <b/>
      <sz val="14"/>
      <color theme="1"/>
      <name val="Calibri"/>
      <family val="2"/>
    </font>
    <font>
      <i/>
      <sz val="14"/>
      <color theme="1"/>
      <name val="Calibri"/>
      <family val="2"/>
    </font>
    <font>
      <i/>
      <u val="single"/>
      <sz val="11"/>
      <color theme="10"/>
      <name val="Calibri"/>
      <family val="2"/>
    </font>
    <font>
      <b/>
      <sz val="10"/>
      <color theme="0"/>
      <name val="Calibri"/>
      <family val="2"/>
    </font>
    <font>
      <i/>
      <sz val="16"/>
      <color rgb="FF000000"/>
      <name val="Calibri"/>
      <family val="2"/>
    </font>
    <font>
      <sz val="16"/>
      <color theme="1"/>
      <name val="Calibri"/>
      <family val="2"/>
    </font>
    <font>
      <i/>
      <sz val="10"/>
      <color rgb="FF000000"/>
      <name val="Calibri"/>
      <family val="2"/>
    </font>
    <font>
      <b/>
      <sz val="10"/>
      <color theme="1"/>
      <name val="Calibri"/>
      <family val="2"/>
    </font>
    <font>
      <sz val="15"/>
      <color theme="1"/>
      <name val="Calibri"/>
      <family val="2"/>
    </font>
    <font>
      <b/>
      <sz val="14"/>
      <color rgb="FF000000"/>
      <name val="Calibri"/>
      <family val="2"/>
    </font>
    <font>
      <b/>
      <sz val="20"/>
      <color theme="1"/>
      <name val="Calibri"/>
      <family val="2"/>
    </font>
    <font>
      <b/>
      <sz val="18"/>
      <color theme="1"/>
      <name val="Calibri"/>
      <family val="2"/>
    </font>
    <font>
      <b/>
      <sz val="20"/>
      <color theme="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C4A68"/>
        <bgColor indexed="64"/>
      </patternFill>
    </fill>
    <fill>
      <patternFill patternType="solid">
        <fgColor rgb="FFDCE6F0"/>
        <bgColor indexed="64"/>
      </patternFill>
    </fill>
    <fill>
      <patternFill patternType="solid">
        <fgColor rgb="FFECECEC"/>
        <bgColor indexed="64"/>
      </patternFill>
    </fill>
    <fill>
      <patternFill patternType="solid">
        <fgColor rgb="FFB3CBB9"/>
        <bgColor indexed="64"/>
      </patternFill>
    </fill>
    <fill>
      <patternFill patternType="solid">
        <fgColor rgb="FFF2F2F2"/>
        <bgColor indexed="64"/>
      </patternFill>
    </fill>
    <fill>
      <patternFill patternType="solid">
        <fgColor rgb="FFF29559"/>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000000"/>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ck">
        <color theme="1"/>
      </left>
      <right/>
      <top style="thick">
        <color theme="1"/>
      </top>
      <bottom style="thick">
        <color theme="1"/>
      </bottom>
    </border>
    <border>
      <left/>
      <right/>
      <top style="thick">
        <color theme="1"/>
      </top>
      <bottom style="thick">
        <color theme="1"/>
      </bottom>
    </border>
    <border>
      <left/>
      <right style="thick">
        <color theme="1"/>
      </right>
      <top style="thick">
        <color theme="1"/>
      </top>
      <bottom style="thick">
        <color theme="1"/>
      </bottom>
    </border>
    <border>
      <left style="thick">
        <color theme="1"/>
      </left>
      <right/>
      <top style="thick">
        <color theme="1"/>
      </top>
      <bottom/>
    </border>
    <border>
      <left/>
      <right/>
      <top style="thick">
        <color theme="1"/>
      </top>
      <bottom/>
    </border>
    <border>
      <left style="thick">
        <color theme="1"/>
      </left>
      <right/>
      <top/>
      <bottom/>
    </border>
    <border>
      <left/>
      <right style="thick">
        <color theme="1"/>
      </right>
      <top/>
      <bottom/>
    </border>
    <border>
      <left style="thick">
        <color theme="1"/>
      </left>
      <right style="thin">
        <color theme="0"/>
      </right>
      <top style="thin">
        <color theme="0"/>
      </top>
      <bottom style="thin">
        <color theme="0"/>
      </bottom>
    </border>
    <border>
      <left style="thick">
        <color theme="1"/>
      </left>
      <right style="thin">
        <color theme="0"/>
      </right>
      <top style="thin">
        <color theme="0"/>
      </top>
      <bottom style="thick">
        <color theme="1"/>
      </bottom>
    </border>
    <border>
      <left/>
      <right/>
      <top/>
      <bottom style="thick">
        <color theme="1"/>
      </bottom>
    </border>
    <border>
      <left/>
      <right style="thick">
        <color theme="1"/>
      </right>
      <top/>
      <bottom style="thick">
        <color theme="1"/>
      </bottom>
    </border>
    <border>
      <left style="thick">
        <color theme="1"/>
      </left>
      <right/>
      <top/>
      <bottom style="thick">
        <color theme="1"/>
      </bottom>
    </border>
    <border>
      <left style="thin">
        <color theme="0"/>
      </left>
      <right style="thin">
        <color theme="0"/>
      </right>
      <top style="thin">
        <color theme="0"/>
      </top>
      <bottom style="thin">
        <color rgb="FF000000"/>
      </bottom>
    </border>
    <border>
      <left/>
      <right style="thin">
        <color rgb="FF3C4A68"/>
      </right>
      <top style="thin">
        <color rgb="FF3C4A68"/>
      </top>
      <bottom style="thin">
        <color rgb="FF3C4A68"/>
      </bottom>
    </border>
    <border>
      <left/>
      <right/>
      <top/>
      <bottom style="medium">
        <color rgb="FF000000"/>
      </bottom>
    </border>
    <border>
      <left/>
      <right style="thin">
        <color rgb="FF3C4A68"/>
      </right>
      <top/>
      <bottom style="medium">
        <color rgb="FF000000"/>
      </bottom>
    </border>
    <border>
      <left style="thin">
        <color rgb="FF000000"/>
      </left>
      <right/>
      <top/>
      <bottom style="medium">
        <color rgb="FF000000"/>
      </bottom>
    </border>
    <border>
      <left/>
      <right style="thin">
        <color rgb="FF000000"/>
      </right>
      <top/>
      <bottom style="medium">
        <color rgb="FF000000"/>
      </bottom>
    </border>
    <border>
      <left style="thin">
        <color rgb="FF3C4A68"/>
      </left>
      <right/>
      <top style="medium">
        <color rgb="FF000000"/>
      </top>
      <bottom style="medium">
        <color theme="0"/>
      </bottom>
    </border>
    <border>
      <left/>
      <right style="medium">
        <color theme="0"/>
      </right>
      <top style="medium">
        <color rgb="FF000000"/>
      </top>
      <bottom style="medium">
        <color theme="0"/>
      </bottom>
    </border>
    <border>
      <left style="medium">
        <color theme="0"/>
      </left>
      <right style="medium">
        <color theme="0"/>
      </right>
      <top style="medium">
        <color rgb="FF000000"/>
      </top>
      <bottom style="medium">
        <color theme="0"/>
      </bottom>
    </border>
    <border>
      <left style="medium">
        <color theme="0"/>
      </left>
      <right/>
      <top style="medium">
        <color rgb="FF000000"/>
      </top>
      <bottom style="medium">
        <color theme="0"/>
      </bottom>
    </border>
    <border>
      <left/>
      <right/>
      <top style="medium">
        <color rgb="FF000000"/>
      </top>
      <bottom style="medium">
        <color theme="0"/>
      </bottom>
    </border>
    <border>
      <left style="medium">
        <color theme="0"/>
      </left>
      <right style="thin">
        <color rgb="FF3C4A68"/>
      </right>
      <top style="medium">
        <color rgb="FF000000"/>
      </top>
      <bottom style="medium">
        <color theme="0"/>
      </bottom>
    </border>
    <border>
      <left style="thin">
        <color rgb="FF000000"/>
      </left>
      <right style="thin">
        <color rgb="FFBFBFBF"/>
      </right>
      <top/>
      <bottom style="thin">
        <color rgb="FFBFBFBF"/>
      </bottom>
    </border>
    <border>
      <left style="thin">
        <color rgb="FFBFBFBF"/>
      </left>
      <right style="thin">
        <color rgb="FFBFBFBF"/>
      </right>
      <top/>
      <bottom style="thin">
        <color rgb="FFBFBFBF"/>
      </bottom>
    </border>
    <border>
      <left style="thin">
        <color rgb="FFBFBFBF"/>
      </left>
      <right style="thin">
        <color rgb="FF000000"/>
      </right>
      <top/>
      <bottom style="thin">
        <color rgb="FFBFBFBF"/>
      </bottom>
    </border>
    <border>
      <left style="thin">
        <color rgb="FF3C4A68"/>
      </left>
      <right/>
      <top style="medium">
        <color theme="0"/>
      </top>
      <bottom style="medium">
        <color theme="0"/>
      </bottom>
    </border>
    <border>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top style="medium">
        <color theme="0"/>
      </top>
      <bottom style="medium">
        <color theme="0"/>
      </bottom>
    </border>
    <border>
      <left/>
      <right/>
      <top style="medium">
        <color theme="0"/>
      </top>
      <bottom style="medium">
        <color theme="0"/>
      </bottom>
    </border>
    <border>
      <left style="medium">
        <color theme="0"/>
      </left>
      <right style="thin">
        <color rgb="FF3C4A68"/>
      </right>
      <top style="medium">
        <color theme="0"/>
      </top>
      <bottom style="medium">
        <color theme="0"/>
      </bottom>
    </border>
    <border>
      <left style="thin">
        <color rgb="FF000000"/>
      </left>
      <right style="thin">
        <color rgb="FFBFBFBF"/>
      </right>
      <top style="thin">
        <color rgb="FFBFBFBF"/>
      </top>
      <bottom style="thin">
        <color rgb="FFBFBFBF"/>
      </bottom>
    </border>
    <border>
      <left style="thin">
        <color rgb="FFBFBFBF"/>
      </left>
      <right style="thin">
        <color rgb="FFBFBFBF"/>
      </right>
      <top style="thin">
        <color rgb="FFBFBFBF"/>
      </top>
      <bottom style="thin">
        <color rgb="FFBFBFBF"/>
      </bottom>
    </border>
    <border>
      <left style="thin">
        <color rgb="FFBFBFBF"/>
      </left>
      <right style="thin">
        <color rgb="FF000000"/>
      </right>
      <top style="thin">
        <color rgb="FFBFBFBF"/>
      </top>
      <bottom style="thin">
        <color rgb="FFBFBFBF"/>
      </bottom>
    </border>
    <border>
      <left style="thin">
        <color rgb="FFBFBFBF"/>
      </left>
      <right style="thin">
        <color rgb="FFBFBFBF"/>
      </right>
      <top style="thin">
        <color rgb="FFBFBFBF"/>
      </top>
      <bottom/>
    </border>
    <border>
      <left style="thin">
        <color rgb="FF000000"/>
      </left>
      <right/>
      <top style="thin">
        <color rgb="FFBFBFBF"/>
      </top>
      <bottom style="thin">
        <color rgb="FFBFBFBF"/>
      </bottom>
    </border>
    <border>
      <left/>
      <right style="thin">
        <color rgb="FF000000"/>
      </right>
      <top style="thin">
        <color rgb="FFBFBFBF"/>
      </top>
      <bottom style="thin">
        <color rgb="FFBFBFBF"/>
      </bottom>
    </border>
    <border>
      <left style="thin">
        <color rgb="FF3C4A68"/>
      </left>
      <right/>
      <top style="thin">
        <color rgb="FF3C4A68"/>
      </top>
      <bottom style="medium">
        <color rgb="FF000000"/>
      </bottom>
    </border>
    <border>
      <left/>
      <right/>
      <top style="thin">
        <color rgb="FF3C4A68"/>
      </top>
      <bottom style="medium">
        <color rgb="FF000000"/>
      </bottom>
    </border>
    <border>
      <left/>
      <right style="thin">
        <color rgb="FF3C4A68"/>
      </right>
      <top style="thin">
        <color rgb="FF3C4A68"/>
      </top>
      <bottom style="medium">
        <color rgb="FF000000"/>
      </bottom>
    </border>
    <border>
      <left style="thin">
        <color rgb="FF3C4A68"/>
      </left>
      <right/>
      <top/>
      <bottom style="thin">
        <color rgb="FF3C4A68"/>
      </bottom>
    </border>
    <border>
      <left/>
      <right/>
      <top/>
      <bottom style="thin">
        <color rgb="FF3C4A68"/>
      </bottom>
    </border>
    <border>
      <left/>
      <right style="thin">
        <color rgb="FF3C4A68"/>
      </right>
      <top/>
      <bottom style="thin">
        <color rgb="FF3C4A68"/>
      </bottom>
    </border>
    <border>
      <left style="thin">
        <color rgb="FF3C4A68"/>
      </left>
      <right/>
      <top style="medium">
        <color theme="0"/>
      </top>
      <bottom style="thin">
        <color rgb="FF3C4A68"/>
      </bottom>
    </border>
    <border>
      <left/>
      <right style="medium">
        <color theme="0"/>
      </right>
      <top style="medium">
        <color theme="0"/>
      </top>
      <bottom style="thin">
        <color rgb="FF3C4A68"/>
      </bottom>
    </border>
    <border>
      <left style="medium">
        <color theme="0"/>
      </left>
      <right style="medium">
        <color theme="0"/>
      </right>
      <top style="medium">
        <color theme="0"/>
      </top>
      <bottom style="thin">
        <color rgb="FF3C4A68"/>
      </bottom>
    </border>
    <border>
      <left style="medium">
        <color theme="0"/>
      </left>
      <right/>
      <top style="medium">
        <color theme="0"/>
      </top>
      <bottom style="thin">
        <color rgb="FF3C4A68"/>
      </bottom>
    </border>
    <border>
      <left/>
      <right/>
      <top style="medium">
        <color theme="0"/>
      </top>
      <bottom style="thin">
        <color rgb="FF3C4A68"/>
      </bottom>
    </border>
    <border>
      <left style="medium">
        <color theme="0"/>
      </left>
      <right style="thin">
        <color rgb="FF3C4A68"/>
      </right>
      <top style="medium">
        <color theme="0"/>
      </top>
      <bottom style="thin">
        <color rgb="FF3C4A68"/>
      </bottom>
    </border>
    <border>
      <left style="thin">
        <color rgb="FF000000"/>
      </left>
      <right style="thin">
        <color rgb="FFBFBFBF"/>
      </right>
      <top style="thin">
        <color rgb="FFBFBFBF"/>
      </top>
      <bottom style="thin">
        <color rgb="FF000000"/>
      </bottom>
    </border>
    <border>
      <left style="thin">
        <color rgb="FFBFBFBF"/>
      </left>
      <right style="thin">
        <color rgb="FFBFBFBF"/>
      </right>
      <top style="thin">
        <color rgb="FFBFBFBF"/>
      </top>
      <bottom style="thin">
        <color rgb="FF000000"/>
      </bottom>
    </border>
    <border>
      <left style="thin">
        <color rgb="FFBFBFBF"/>
      </left>
      <right style="thin">
        <color rgb="FF000000"/>
      </right>
      <top style="thin">
        <color rgb="FFBFBFBF"/>
      </top>
      <bottom style="thin">
        <color rgb="FF000000"/>
      </bottom>
    </border>
    <border>
      <left style="thin">
        <color rgb="FF000000"/>
      </left>
      <right style="thin">
        <color rgb="FF000000"/>
      </right>
      <top style="thin">
        <color rgb="FF3C4A68"/>
      </top>
      <bottom style="thin">
        <color rgb="FF3C4A68"/>
      </bottom>
    </border>
    <border>
      <left style="thin">
        <color rgb="FF000000"/>
      </left>
      <right style="thin">
        <color rgb="FF3C4A68"/>
      </right>
      <top style="thin">
        <color rgb="FF3C4A68"/>
      </top>
      <bottom style="thin">
        <color rgb="FF3C4A68"/>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style="medium">
        <color rgb="FF000000"/>
      </right>
      <top/>
      <bottom style="medium">
        <color rgb="FF000000"/>
      </bottom>
    </border>
    <border>
      <left style="thin">
        <color theme="0"/>
      </left>
      <right style="thin">
        <color theme="0"/>
      </right>
      <top style="thin">
        <color theme="0"/>
      </top>
      <bottom/>
    </border>
    <border>
      <left style="medium">
        <color rgb="FF000000"/>
      </left>
      <right style="thin">
        <color theme="0"/>
      </right>
      <top style="medium">
        <color rgb="FF000000"/>
      </top>
      <bottom style="medium">
        <color rgb="FF000000"/>
      </bottom>
    </border>
    <border>
      <left style="medium">
        <color rgb="FF000000"/>
      </left>
      <right style="thin">
        <color theme="0"/>
      </right>
      <top/>
      <bottom style="thin">
        <color rgb="FFBFBFBF"/>
      </bottom>
    </border>
    <border>
      <left style="thin">
        <color theme="0"/>
      </left>
      <right style="medium">
        <color rgb="FF000000"/>
      </right>
      <top/>
      <bottom style="thin">
        <color rgb="FFBFBFBF"/>
      </bottom>
    </border>
    <border>
      <left style="medium">
        <color rgb="FF000000"/>
      </left>
      <right style="thin">
        <color theme="0"/>
      </right>
      <top style="thin">
        <color rgb="FFBFBFBF"/>
      </top>
      <bottom style="thin">
        <color rgb="FFBFBFBF"/>
      </bottom>
    </border>
    <border>
      <left style="thin">
        <color theme="0"/>
      </left>
      <right style="medium">
        <color rgb="FF000000"/>
      </right>
      <top style="thin">
        <color rgb="FFBFBFBF"/>
      </top>
      <bottom style="thin">
        <color rgb="FFBFBFBF"/>
      </bottom>
    </border>
    <border>
      <left style="medium">
        <color rgb="FF000000"/>
      </left>
      <right style="thin">
        <color theme="0"/>
      </right>
      <top style="thin">
        <color rgb="FFBFBFBF"/>
      </top>
      <bottom style="medium">
        <color rgb="FF000000"/>
      </bottom>
    </border>
    <border>
      <left style="thin">
        <color theme="0"/>
      </left>
      <right style="thin">
        <color theme="0"/>
      </right>
      <top style="thin">
        <color theme="0"/>
      </top>
      <bottom style="medium">
        <color rgb="FF000000"/>
      </bottom>
    </border>
    <border>
      <left style="thin">
        <color theme="0"/>
      </left>
      <right style="medium">
        <color rgb="FF000000"/>
      </right>
      <top style="thin">
        <color rgb="FFBFBFBF"/>
      </top>
      <bottom style="medium">
        <color rgb="FF000000"/>
      </bottom>
    </border>
    <border>
      <left/>
      <right/>
      <top/>
      <bottom style="thin">
        <color rgb="FFBFBFBF"/>
      </bottom>
    </border>
    <border>
      <left/>
      <right style="medium">
        <color rgb="FF000000"/>
      </right>
      <top/>
      <bottom style="thin">
        <color rgb="FFBFBFBF"/>
      </bottom>
    </border>
    <border>
      <left/>
      <right/>
      <top style="thin">
        <color rgb="FFBFBFBF"/>
      </top>
      <bottom style="thin">
        <color rgb="FFBFBFBF"/>
      </bottom>
    </border>
    <border>
      <left/>
      <right style="medium">
        <color rgb="FF000000"/>
      </right>
      <top style="thin">
        <color rgb="FFBFBFBF"/>
      </top>
      <bottom style="thin">
        <color rgb="FFBFBFBF"/>
      </bottom>
    </border>
    <border>
      <left/>
      <right/>
      <top style="thin">
        <color rgb="FFBFBFBF"/>
      </top>
      <bottom style="medium">
        <color rgb="FF000000"/>
      </bottom>
    </border>
    <border>
      <left/>
      <right style="medium">
        <color rgb="FF000000"/>
      </right>
      <top style="thin">
        <color rgb="FFBFBFBF"/>
      </top>
      <bottom style="medium">
        <color rgb="FF000000"/>
      </bottom>
    </border>
    <border>
      <left style="medium">
        <color rgb="FF000000"/>
      </left>
      <right/>
      <top/>
      <bottom style="thin">
        <color rgb="FFBFBFBF"/>
      </bottom>
    </border>
    <border>
      <left style="thin">
        <color theme="0"/>
      </left>
      <right style="thin">
        <color theme="0"/>
      </right>
      <top style="medium">
        <color rgb="FF000000"/>
      </top>
      <bottom style="thin">
        <color rgb="FFBFBFBF"/>
      </bottom>
    </border>
    <border>
      <left style="thin">
        <color theme="0"/>
      </left>
      <right/>
      <top style="medium">
        <color rgb="FF000000"/>
      </top>
      <bottom style="thin">
        <color rgb="FFBFBFBF"/>
      </bottom>
    </border>
    <border>
      <left/>
      <right/>
      <top style="medium">
        <color rgb="FF000000"/>
      </top>
      <bottom style="thin">
        <color rgb="FFBFBFBF"/>
      </bottom>
    </border>
    <border>
      <left/>
      <right style="medium">
        <color rgb="FF000000"/>
      </right>
      <top style="medium">
        <color rgb="FF000000"/>
      </top>
      <bottom style="thin">
        <color rgb="FFBFBFBF"/>
      </bottom>
    </border>
    <border>
      <left style="medium">
        <color rgb="FF000000"/>
      </left>
      <right/>
      <top style="thin">
        <color rgb="FFBFBFBF"/>
      </top>
      <bottom style="thin">
        <color rgb="FFBFBFBF"/>
      </bottom>
    </border>
    <border>
      <left style="thin">
        <color theme="0"/>
      </left>
      <right style="thin">
        <color theme="0"/>
      </right>
      <top style="thin">
        <color rgb="FFBFBFBF"/>
      </top>
      <bottom style="thin">
        <color rgb="FFBFBFBF"/>
      </bottom>
    </border>
    <border>
      <left style="thin">
        <color theme="0"/>
      </left>
      <right/>
      <top style="thin">
        <color rgb="FFBFBFBF"/>
      </top>
      <bottom style="thin">
        <color rgb="FFBFBFBF"/>
      </bottom>
    </border>
    <border>
      <left style="medium">
        <color rgb="FF000000"/>
      </left>
      <right/>
      <top style="thin">
        <color rgb="FFBFBFBF"/>
      </top>
      <bottom style="medium">
        <color rgb="FF000000"/>
      </bottom>
    </border>
    <border>
      <left style="thin">
        <color theme="0"/>
      </left>
      <right style="thin">
        <color theme="0"/>
      </right>
      <top style="thin">
        <color rgb="FFBFBFBF"/>
      </top>
      <bottom style="medium">
        <color rgb="FF000000"/>
      </bottom>
    </border>
    <border>
      <left style="thin">
        <color theme="0"/>
      </left>
      <right style="thin">
        <color theme="0"/>
      </right>
      <top/>
      <bottom style="medium">
        <color rgb="FF000000"/>
      </bottom>
    </border>
    <border>
      <left style="thin">
        <color theme="0"/>
      </left>
      <right/>
      <top style="thin">
        <color rgb="FFBFBFBF"/>
      </top>
      <bottom style="medium">
        <color rgb="FF000000"/>
      </bottom>
    </border>
    <border>
      <left style="thick">
        <color rgb="FF3C4A68"/>
      </left>
      <right/>
      <top style="thick">
        <color rgb="FF3C4A68"/>
      </top>
      <bottom style="thick">
        <color rgb="FF3C4A68"/>
      </bottom>
    </border>
    <border>
      <left/>
      <right/>
      <top style="thick">
        <color rgb="FF3C4A68"/>
      </top>
      <bottom style="thick">
        <color rgb="FF3C4A68"/>
      </bottom>
    </border>
    <border>
      <left/>
      <right style="thick">
        <color rgb="FF3C4A68"/>
      </right>
      <top style="thick">
        <color rgb="FF3C4A68"/>
      </top>
      <bottom style="thick">
        <color rgb="FF3C4A68"/>
      </bottom>
    </border>
    <border>
      <left style="thick">
        <color rgb="FF3C4A68"/>
      </left>
      <right/>
      <top style="thick">
        <color rgb="FF3C4A68"/>
      </top>
      <bottom/>
    </border>
    <border>
      <left/>
      <right style="thick">
        <color rgb="FF3C4A68"/>
      </right>
      <top style="thick">
        <color rgb="FF3C4A68"/>
      </top>
      <bottom/>
    </border>
    <border>
      <left style="thick">
        <color rgb="FF3C4A68"/>
      </left>
      <right/>
      <top/>
      <bottom/>
    </border>
    <border>
      <left/>
      <right style="thick">
        <color rgb="FF3C4A68"/>
      </right>
      <top/>
      <bottom/>
    </border>
    <border>
      <left style="thick">
        <color rgb="FF3C4A68"/>
      </left>
      <right/>
      <top/>
      <bottom style="thick">
        <color rgb="FF3C4A68"/>
      </bottom>
    </border>
    <border>
      <left/>
      <right style="thick">
        <color rgb="FF3C4A68"/>
      </right>
      <top/>
      <bottom style="thick">
        <color rgb="FF3C4A68"/>
      </bottom>
    </border>
    <border>
      <left style="thin">
        <color rgb="FF3C4A68"/>
      </left>
      <right/>
      <top style="thin">
        <color rgb="FF3C4A68"/>
      </top>
      <bottom/>
    </border>
    <border>
      <left/>
      <right/>
      <top style="thin">
        <color rgb="FF3C4A68"/>
      </top>
      <bottom/>
    </border>
    <border>
      <left/>
      <right style="thin">
        <color rgb="FF3C4A68"/>
      </right>
      <top style="thin">
        <color rgb="FF3C4A68"/>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3C4A68"/>
      </left>
      <right/>
      <top style="thin">
        <color rgb="FF3C4A68"/>
      </top>
      <bottom style="thin">
        <color rgb="FF3C4A68"/>
      </bottom>
    </border>
    <border>
      <left/>
      <right/>
      <top style="thin">
        <color rgb="FF3C4A68"/>
      </top>
      <bottom style="thin">
        <color rgb="FF3C4A68"/>
      </bottom>
    </border>
    <border>
      <left style="thin">
        <color rgb="FF3C4A68"/>
      </left>
      <right/>
      <top/>
      <bottom style="medium">
        <color rgb="FF000000"/>
      </bottom>
    </border>
    <border>
      <left/>
      <right style="medium">
        <color theme="0"/>
      </right>
      <top style="thin">
        <color rgb="FF3C4A68"/>
      </top>
      <bottom style="thin">
        <color rgb="FF3C4A68"/>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75">
    <xf numFmtId="0" fontId="0" fillId="0" borderId="0" xfId="0" applyFont="1" applyAlignment="1">
      <alignment/>
    </xf>
    <xf numFmtId="0" fontId="0" fillId="0" borderId="0" xfId="0" applyFont="1" applyAlignment="1">
      <alignment/>
    </xf>
    <xf numFmtId="0" fontId="73" fillId="0" borderId="0" xfId="0" applyFont="1" applyAlignment="1">
      <alignment/>
    </xf>
    <xf numFmtId="8" fontId="73" fillId="0" borderId="0" xfId="0" applyNumberFormat="1" applyFont="1" applyAlignment="1">
      <alignment/>
    </xf>
    <xf numFmtId="0" fontId="74" fillId="0" borderId="0" xfId="0" applyFont="1" applyAlignment="1">
      <alignment/>
    </xf>
    <xf numFmtId="8" fontId="0" fillId="0" borderId="0" xfId="0" applyNumberFormat="1" applyFont="1" applyAlignment="1">
      <alignment/>
    </xf>
    <xf numFmtId="0" fontId="75" fillId="0" borderId="0" xfId="0" applyFont="1" applyAlignment="1">
      <alignment horizontal="left" vertical="center"/>
    </xf>
    <xf numFmtId="0" fontId="76" fillId="0" borderId="0" xfId="0" applyFont="1" applyAlignment="1">
      <alignment/>
    </xf>
    <xf numFmtId="0" fontId="77" fillId="0" borderId="0" xfId="0" applyFont="1" applyAlignment="1">
      <alignment/>
    </xf>
    <xf numFmtId="0" fontId="78" fillId="33" borderId="0" xfId="0" applyFont="1" applyFill="1" applyBorder="1" applyAlignment="1">
      <alignment/>
    </xf>
    <xf numFmtId="0" fontId="79" fillId="33" borderId="0" xfId="0" applyFont="1" applyFill="1" applyBorder="1" applyAlignment="1">
      <alignment/>
    </xf>
    <xf numFmtId="0" fontId="78" fillId="0" borderId="0" xfId="0" applyFont="1" applyAlignment="1">
      <alignment/>
    </xf>
    <xf numFmtId="0" fontId="79" fillId="0" borderId="0" xfId="0" applyFont="1" applyAlignment="1">
      <alignment/>
    </xf>
    <xf numFmtId="0" fontId="80" fillId="0" borderId="0" xfId="0" applyFont="1" applyAlignment="1">
      <alignment horizontal="left" vertical="center"/>
    </xf>
    <xf numFmtId="0" fontId="81" fillId="0" borderId="0" xfId="0" applyFont="1" applyAlignment="1">
      <alignment/>
    </xf>
    <xf numFmtId="0" fontId="65" fillId="0" borderId="0" xfId="0" applyFont="1" applyAlignment="1">
      <alignment/>
    </xf>
    <xf numFmtId="0" fontId="82" fillId="0" borderId="0" xfId="0" applyFont="1" applyAlignment="1">
      <alignment horizontal="left" vertical="center"/>
    </xf>
    <xf numFmtId="0" fontId="54" fillId="0" borderId="0" xfId="0" applyFont="1" applyAlignment="1">
      <alignment/>
    </xf>
    <xf numFmtId="0" fontId="83" fillId="0" borderId="10" xfId="0" applyFont="1" applyBorder="1" applyAlignment="1">
      <alignment horizontal="left" vertical="center"/>
    </xf>
    <xf numFmtId="0" fontId="71" fillId="0" borderId="10" xfId="0" applyFont="1" applyBorder="1" applyAlignment="1">
      <alignment/>
    </xf>
    <xf numFmtId="0" fontId="0" fillId="0" borderId="10" xfId="0" applyFont="1" applyBorder="1" applyAlignment="1">
      <alignment/>
    </xf>
    <xf numFmtId="0" fontId="65" fillId="0" borderId="0" xfId="0" applyFont="1" applyAlignment="1">
      <alignment horizontal="left" vertical="center"/>
    </xf>
    <xf numFmtId="0" fontId="84" fillId="0" borderId="0" xfId="0" applyFont="1" applyAlignment="1">
      <alignment horizontal="left" vertical="center"/>
    </xf>
    <xf numFmtId="0" fontId="85" fillId="0" borderId="0" xfId="0" applyFont="1" applyAlignment="1">
      <alignment/>
    </xf>
    <xf numFmtId="0" fontId="86" fillId="0" borderId="0" xfId="0" applyFont="1" applyAlignment="1">
      <alignment/>
    </xf>
    <xf numFmtId="0" fontId="87" fillId="0" borderId="0" xfId="0" applyFont="1" applyAlignment="1">
      <alignment/>
    </xf>
    <xf numFmtId="0" fontId="88" fillId="33" borderId="0" xfId="0" applyFont="1" applyFill="1" applyBorder="1" applyAlignment="1">
      <alignment/>
    </xf>
    <xf numFmtId="0" fontId="88" fillId="0" borderId="0" xfId="0" applyFont="1" applyAlignment="1">
      <alignment/>
    </xf>
    <xf numFmtId="164" fontId="89" fillId="34" borderId="11" xfId="0" applyNumberFormat="1" applyFont="1" applyFill="1" applyBorder="1" applyAlignment="1">
      <alignment/>
    </xf>
    <xf numFmtId="0" fontId="0" fillId="0" borderId="0" xfId="0" applyFont="1" applyAlignment="1">
      <alignment horizontal="left"/>
    </xf>
    <xf numFmtId="165" fontId="89" fillId="34" borderId="11" xfId="0" applyNumberFormat="1" applyFont="1" applyFill="1" applyBorder="1" applyAlignment="1">
      <alignment/>
    </xf>
    <xf numFmtId="6" fontId="90" fillId="0" borderId="0" xfId="0" applyNumberFormat="1" applyFont="1" applyAlignment="1">
      <alignment/>
    </xf>
    <xf numFmtId="0" fontId="91" fillId="0" borderId="10" xfId="0" applyFont="1" applyBorder="1" applyAlignment="1">
      <alignment horizontal="right"/>
    </xf>
    <xf numFmtId="0" fontId="0" fillId="0" borderId="10" xfId="0" applyFont="1" applyBorder="1" applyAlignment="1">
      <alignment horizontal="right"/>
    </xf>
    <xf numFmtId="0" fontId="91" fillId="0" borderId="0" xfId="0" applyFont="1" applyAlignment="1">
      <alignment/>
    </xf>
    <xf numFmtId="164" fontId="89" fillId="34" borderId="12" xfId="0" applyNumberFormat="1" applyFont="1" applyFill="1" applyBorder="1" applyAlignment="1">
      <alignment/>
    </xf>
    <xf numFmtId="0" fontId="82" fillId="0" borderId="0" xfId="0" applyFont="1" applyAlignment="1">
      <alignment/>
    </xf>
    <xf numFmtId="164" fontId="92" fillId="0" borderId="0" xfId="0" applyNumberFormat="1" applyFont="1" applyAlignment="1">
      <alignment/>
    </xf>
    <xf numFmtId="9" fontId="89" fillId="34" borderId="11" xfId="0" applyNumberFormat="1" applyFont="1" applyFill="1" applyBorder="1" applyAlignment="1">
      <alignment/>
    </xf>
    <xf numFmtId="9" fontId="91" fillId="0" borderId="0" xfId="0" applyNumberFormat="1" applyFont="1" applyAlignment="1">
      <alignment/>
    </xf>
    <xf numFmtId="0" fontId="90" fillId="0" borderId="0" xfId="0" applyFont="1" applyAlignment="1">
      <alignment/>
    </xf>
    <xf numFmtId="165" fontId="92" fillId="0" borderId="0" xfId="0" applyNumberFormat="1" applyFont="1" applyAlignment="1">
      <alignment/>
    </xf>
    <xf numFmtId="6" fontId="87" fillId="0" borderId="0" xfId="0" applyNumberFormat="1" applyFont="1" applyAlignment="1">
      <alignment/>
    </xf>
    <xf numFmtId="9" fontId="89" fillId="0" borderId="0" xfId="0" applyNumberFormat="1" applyFont="1" applyAlignment="1">
      <alignment/>
    </xf>
    <xf numFmtId="0" fontId="76" fillId="35" borderId="13" xfId="0" applyFont="1" applyFill="1" applyBorder="1" applyAlignment="1">
      <alignment/>
    </xf>
    <xf numFmtId="0" fontId="93" fillId="35" borderId="14" xfId="0" applyFont="1" applyFill="1" applyBorder="1" applyAlignment="1">
      <alignment/>
    </xf>
    <xf numFmtId="0" fontId="93" fillId="35" borderId="15" xfId="0" applyFont="1" applyFill="1" applyBorder="1" applyAlignment="1">
      <alignment/>
    </xf>
    <xf numFmtId="0" fontId="93" fillId="0" borderId="16" xfId="0" applyFont="1" applyBorder="1" applyAlignment="1">
      <alignment/>
    </xf>
    <xf numFmtId="0" fontId="87" fillId="0" borderId="17" xfId="0" applyFont="1" applyBorder="1" applyAlignment="1">
      <alignment/>
    </xf>
    <xf numFmtId="0" fontId="94" fillId="0" borderId="18" xfId="0" applyFont="1" applyBorder="1" applyAlignment="1">
      <alignment/>
    </xf>
    <xf numFmtId="0" fontId="95" fillId="0" borderId="0" xfId="0" applyFont="1" applyAlignment="1">
      <alignment/>
    </xf>
    <xf numFmtId="0" fontId="87" fillId="0" borderId="19" xfId="0" applyFont="1" applyBorder="1" applyAlignment="1">
      <alignment/>
    </xf>
    <xf numFmtId="0" fontId="87" fillId="0" borderId="18" xfId="0" applyFont="1" applyBorder="1" applyAlignment="1">
      <alignment/>
    </xf>
    <xf numFmtId="6" fontId="94" fillId="0" borderId="18" xfId="0" applyNumberFormat="1" applyFont="1" applyBorder="1" applyAlignment="1">
      <alignment/>
    </xf>
    <xf numFmtId="0" fontId="81" fillId="0" borderId="0" xfId="0" applyFont="1" applyAlignment="1">
      <alignment horizontal="left"/>
    </xf>
    <xf numFmtId="165" fontId="94" fillId="0" borderId="18" xfId="0" applyNumberFormat="1" applyFont="1" applyBorder="1" applyAlignment="1">
      <alignment/>
    </xf>
    <xf numFmtId="0" fontId="91" fillId="0" borderId="18" xfId="0" applyFont="1" applyBorder="1" applyAlignment="1">
      <alignment/>
    </xf>
    <xf numFmtId="0" fontId="0" fillId="0" borderId="18" xfId="0" applyFont="1" applyBorder="1" applyAlignment="1">
      <alignment/>
    </xf>
    <xf numFmtId="0" fontId="0" fillId="0" borderId="19" xfId="0" applyFont="1" applyBorder="1" applyAlignment="1">
      <alignment/>
    </xf>
    <xf numFmtId="165" fontId="94" fillId="36" borderId="20" xfId="0" applyNumberFormat="1" applyFont="1" applyFill="1" applyBorder="1" applyAlignment="1">
      <alignment/>
    </xf>
    <xf numFmtId="0" fontId="94" fillId="0" borderId="0" xfId="0" applyFont="1" applyAlignment="1">
      <alignment horizontal="left"/>
    </xf>
    <xf numFmtId="166" fontId="94" fillId="36" borderId="21" xfId="0" applyNumberFormat="1" applyFont="1" applyFill="1" applyBorder="1" applyAlignment="1">
      <alignment/>
    </xf>
    <xf numFmtId="0" fontId="94" fillId="0" borderId="22" xfId="0" applyFont="1" applyBorder="1" applyAlignment="1">
      <alignment horizontal="left"/>
    </xf>
    <xf numFmtId="0" fontId="87" fillId="0" borderId="22" xfId="0" applyFont="1" applyBorder="1" applyAlignment="1">
      <alignment/>
    </xf>
    <xf numFmtId="0" fontId="0" fillId="0" borderId="22" xfId="0" applyFont="1" applyBorder="1" applyAlignment="1">
      <alignment/>
    </xf>
    <xf numFmtId="0" fontId="87" fillId="0" borderId="23" xfId="0" applyFont="1" applyBorder="1" applyAlignment="1">
      <alignment/>
    </xf>
    <xf numFmtId="0" fontId="0" fillId="0" borderId="24" xfId="0" applyFont="1" applyBorder="1" applyAlignment="1">
      <alignment/>
    </xf>
    <xf numFmtId="0" fontId="0" fillId="0" borderId="23" xfId="0" applyFont="1" applyBorder="1" applyAlignment="1">
      <alignment/>
    </xf>
    <xf numFmtId="167" fontId="89" fillId="34" borderId="11" xfId="0" applyNumberFormat="1" applyFont="1" applyFill="1" applyBorder="1" applyAlignment="1">
      <alignment/>
    </xf>
    <xf numFmtId="0" fontId="91" fillId="0" borderId="0" xfId="0" applyFont="1" applyAlignment="1">
      <alignment horizontal="right"/>
    </xf>
    <xf numFmtId="0" fontId="0" fillId="0" borderId="0" xfId="0" applyFont="1" applyAlignment="1">
      <alignment horizontal="right"/>
    </xf>
    <xf numFmtId="168" fontId="89" fillId="34" borderId="11" xfId="0" applyNumberFormat="1" applyFont="1" applyFill="1" applyBorder="1" applyAlignment="1">
      <alignment/>
    </xf>
    <xf numFmtId="164" fontId="89" fillId="0" borderId="0" xfId="0" applyNumberFormat="1" applyFont="1" applyAlignment="1">
      <alignment/>
    </xf>
    <xf numFmtId="0" fontId="91" fillId="0" borderId="0" xfId="0" applyFont="1" applyAlignment="1">
      <alignment horizontal="left"/>
    </xf>
    <xf numFmtId="165" fontId="89" fillId="34" borderId="25" xfId="0" applyNumberFormat="1" applyFont="1" applyFill="1" applyBorder="1" applyAlignment="1">
      <alignment/>
    </xf>
    <xf numFmtId="9" fontId="89" fillId="0" borderId="10" xfId="0" applyNumberFormat="1" applyFont="1" applyBorder="1" applyAlignment="1">
      <alignment/>
    </xf>
    <xf numFmtId="0" fontId="82" fillId="0" borderId="10" xfId="0" applyFont="1" applyBorder="1" applyAlignment="1">
      <alignment/>
    </xf>
    <xf numFmtId="165" fontId="89" fillId="0" borderId="0" xfId="0" applyNumberFormat="1" applyFont="1" applyAlignment="1">
      <alignment/>
    </xf>
    <xf numFmtId="5" fontId="85" fillId="0" borderId="0" xfId="0" applyNumberFormat="1" applyFont="1" applyAlignment="1">
      <alignment/>
    </xf>
    <xf numFmtId="0" fontId="96" fillId="0" borderId="0" xfId="0" applyFont="1" applyAlignment="1">
      <alignment horizontal="left"/>
    </xf>
    <xf numFmtId="167" fontId="89" fillId="34" borderId="25" xfId="0" applyNumberFormat="1" applyFont="1" applyFill="1" applyBorder="1" applyAlignment="1">
      <alignment/>
    </xf>
    <xf numFmtId="0" fontId="0" fillId="0" borderId="10" xfId="0" applyFont="1" applyBorder="1" applyAlignment="1">
      <alignment horizontal="left"/>
    </xf>
    <xf numFmtId="5" fontId="91" fillId="0" borderId="0" xfId="0" applyNumberFormat="1" applyFont="1" applyAlignment="1">
      <alignment/>
    </xf>
    <xf numFmtId="6" fontId="71" fillId="0" borderId="0" xfId="0" applyNumberFormat="1" applyFont="1" applyAlignment="1">
      <alignment/>
    </xf>
    <xf numFmtId="0" fontId="71" fillId="0" borderId="0" xfId="0" applyFont="1" applyAlignment="1">
      <alignment/>
    </xf>
    <xf numFmtId="0" fontId="91" fillId="0" borderId="10" xfId="0" applyFont="1" applyBorder="1" applyAlignment="1">
      <alignment horizontal="right" wrapText="1"/>
    </xf>
    <xf numFmtId="167" fontId="89" fillId="0" borderId="12" xfId="0" applyNumberFormat="1" applyFont="1" applyBorder="1" applyAlignment="1">
      <alignment/>
    </xf>
    <xf numFmtId="167" fontId="89" fillId="34" borderId="12" xfId="0" applyNumberFormat="1" applyFont="1" applyFill="1" applyBorder="1" applyAlignment="1">
      <alignment/>
    </xf>
    <xf numFmtId="0" fontId="90" fillId="0" borderId="0" xfId="0" applyFont="1" applyAlignment="1">
      <alignment horizontal="left" vertical="center"/>
    </xf>
    <xf numFmtId="167" fontId="89" fillId="0" borderId="0" xfId="0" applyNumberFormat="1" applyFont="1" applyAlignment="1">
      <alignment/>
    </xf>
    <xf numFmtId="0" fontId="93" fillId="0" borderId="0" xfId="0" applyFont="1" applyAlignment="1">
      <alignment/>
    </xf>
    <xf numFmtId="0" fontId="97" fillId="0" borderId="0" xfId="0" applyFont="1" applyAlignment="1">
      <alignment/>
    </xf>
    <xf numFmtId="0" fontId="98" fillId="0" borderId="0" xfId="0" applyFont="1" applyAlignment="1">
      <alignment horizontal="left"/>
    </xf>
    <xf numFmtId="0" fontId="99" fillId="0" borderId="0" xfId="0" applyFont="1" applyAlignment="1">
      <alignment/>
    </xf>
    <xf numFmtId="0" fontId="100" fillId="0" borderId="0" xfId="0" applyFont="1" applyAlignment="1">
      <alignment/>
    </xf>
    <xf numFmtId="8" fontId="99" fillId="0" borderId="0" xfId="0" applyNumberFormat="1" applyFont="1" applyAlignment="1">
      <alignment/>
    </xf>
    <xf numFmtId="0" fontId="99" fillId="0" borderId="0" xfId="0" applyFont="1" applyAlignment="1">
      <alignment vertical="center"/>
    </xf>
    <xf numFmtId="0" fontId="79" fillId="33" borderId="26" xfId="0" applyFont="1" applyFill="1" applyBorder="1" applyAlignment="1">
      <alignment horizontal="center" vertical="center"/>
    </xf>
    <xf numFmtId="0" fontId="76" fillId="0" borderId="27" xfId="0" applyFont="1" applyBorder="1" applyAlignment="1">
      <alignment horizontal="center" vertical="center"/>
    </xf>
    <xf numFmtId="0" fontId="99" fillId="0" borderId="27" xfId="0" applyFont="1" applyBorder="1" applyAlignment="1">
      <alignment vertical="center"/>
    </xf>
    <xf numFmtId="0" fontId="76" fillId="0" borderId="27" xfId="0" applyFont="1" applyBorder="1" applyAlignment="1">
      <alignment horizontal="center" vertical="center" wrapText="1"/>
    </xf>
    <xf numFmtId="0" fontId="76" fillId="0" borderId="28" xfId="0" applyFont="1" applyBorder="1" applyAlignment="1">
      <alignment horizontal="center" vertical="center"/>
    </xf>
    <xf numFmtId="0" fontId="76" fillId="0" borderId="29" xfId="0" applyFont="1" applyBorder="1" applyAlignment="1">
      <alignment horizontal="center" vertical="center"/>
    </xf>
    <xf numFmtId="0" fontId="76" fillId="0" borderId="30" xfId="0" applyFont="1" applyBorder="1" applyAlignment="1">
      <alignment horizontal="center" vertical="center"/>
    </xf>
    <xf numFmtId="0" fontId="99" fillId="34" borderId="26" xfId="0" applyFont="1" applyFill="1" applyBorder="1" applyAlignment="1">
      <alignment horizontal="center" vertical="center"/>
    </xf>
    <xf numFmtId="0" fontId="76" fillId="34" borderId="31" xfId="0" applyFont="1" applyFill="1" applyBorder="1" applyAlignment="1">
      <alignment horizontal="center" vertical="center"/>
    </xf>
    <xf numFmtId="0" fontId="99" fillId="34" borderId="32" xfId="0" applyFont="1" applyFill="1" applyBorder="1" applyAlignment="1">
      <alignment vertical="center"/>
    </xf>
    <xf numFmtId="0" fontId="93" fillId="34" borderId="33" xfId="0" applyFont="1" applyFill="1" applyBorder="1" applyAlignment="1">
      <alignment horizontal="center" vertical="center"/>
    </xf>
    <xf numFmtId="0" fontId="99" fillId="34" borderId="34" xfId="0" applyFont="1" applyFill="1" applyBorder="1" applyAlignment="1">
      <alignment vertical="center"/>
    </xf>
    <xf numFmtId="44" fontId="99" fillId="34" borderId="35" xfId="0" applyNumberFormat="1" applyFont="1" applyFill="1" applyBorder="1" applyAlignment="1">
      <alignment vertical="center"/>
    </xf>
    <xf numFmtId="169" fontId="99" fillId="34" borderId="36" xfId="0" applyNumberFormat="1" applyFont="1" applyFill="1" applyBorder="1" applyAlignment="1">
      <alignment horizontal="center" vertical="center"/>
    </xf>
    <xf numFmtId="39" fontId="99" fillId="0" borderId="37" xfId="0" applyNumberFormat="1" applyFont="1" applyBorder="1" applyAlignment="1">
      <alignment horizontal="center" vertical="center"/>
    </xf>
    <xf numFmtId="39" fontId="99" fillId="0" borderId="38" xfId="0" applyNumberFormat="1" applyFont="1" applyBorder="1" applyAlignment="1">
      <alignment horizontal="center" vertical="center"/>
    </xf>
    <xf numFmtId="39" fontId="99" fillId="0" borderId="39" xfId="0" applyNumberFormat="1" applyFont="1" applyBorder="1" applyAlignment="1">
      <alignment horizontal="center" vertical="center"/>
    </xf>
    <xf numFmtId="0" fontId="76" fillId="34" borderId="40" xfId="0" applyFont="1" applyFill="1" applyBorder="1" applyAlignment="1">
      <alignment horizontal="center" vertical="center"/>
    </xf>
    <xf numFmtId="0" fontId="99" fillId="34" borderId="41" xfId="0" applyFont="1" applyFill="1" applyBorder="1" applyAlignment="1">
      <alignment vertical="center"/>
    </xf>
    <xf numFmtId="0" fontId="93" fillId="34" borderId="42" xfId="0" applyFont="1" applyFill="1" applyBorder="1" applyAlignment="1">
      <alignment horizontal="center" vertical="center"/>
    </xf>
    <xf numFmtId="0" fontId="99" fillId="34" borderId="43" xfId="0" applyFont="1" applyFill="1" applyBorder="1" applyAlignment="1">
      <alignment vertical="center"/>
    </xf>
    <xf numFmtId="169" fontId="99" fillId="34" borderId="44" xfId="0" applyNumberFormat="1" applyFont="1" applyFill="1" applyBorder="1" applyAlignment="1">
      <alignment vertical="center"/>
    </xf>
    <xf numFmtId="169" fontId="99" fillId="34" borderId="45" xfId="0" applyNumberFormat="1" applyFont="1" applyFill="1" applyBorder="1" applyAlignment="1">
      <alignment horizontal="center" vertical="center"/>
    </xf>
    <xf numFmtId="39" fontId="99" fillId="0" borderId="46" xfId="0" applyNumberFormat="1" applyFont="1" applyBorder="1" applyAlignment="1">
      <alignment horizontal="center" vertical="center"/>
    </xf>
    <xf numFmtId="39" fontId="99" fillId="0" borderId="47" xfId="0" applyNumberFormat="1" applyFont="1" applyBorder="1" applyAlignment="1">
      <alignment horizontal="center" vertical="center"/>
    </xf>
    <xf numFmtId="39" fontId="99" fillId="0" borderId="48" xfId="0" applyNumberFormat="1" applyFont="1" applyBorder="1" applyAlignment="1">
      <alignment horizontal="center" vertical="center"/>
    </xf>
    <xf numFmtId="39" fontId="99" fillId="0" borderId="49" xfId="0" applyNumberFormat="1" applyFont="1" applyBorder="1" applyAlignment="1">
      <alignment horizontal="center" vertical="center"/>
    </xf>
    <xf numFmtId="39" fontId="99" fillId="0" borderId="50" xfId="0" applyNumberFormat="1" applyFont="1" applyBorder="1" applyAlignment="1">
      <alignment horizontal="center" vertical="center"/>
    </xf>
    <xf numFmtId="39" fontId="99" fillId="0" borderId="51" xfId="0" applyNumberFormat="1" applyFont="1" applyBorder="1" applyAlignment="1">
      <alignment horizontal="center" vertical="center"/>
    </xf>
    <xf numFmtId="0" fontId="76" fillId="0" borderId="52" xfId="0" applyFont="1" applyBorder="1" applyAlignment="1">
      <alignment horizontal="center" vertical="center"/>
    </xf>
    <xf numFmtId="0" fontId="76" fillId="0" borderId="53" xfId="0" applyFont="1" applyBorder="1" applyAlignment="1">
      <alignment horizontal="center" vertical="center"/>
    </xf>
    <xf numFmtId="0" fontId="76" fillId="0" borderId="54" xfId="0" applyFont="1" applyBorder="1" applyAlignment="1">
      <alignment horizontal="center" vertical="center"/>
    </xf>
    <xf numFmtId="165" fontId="76" fillId="0" borderId="55" xfId="0" applyNumberFormat="1" applyFont="1" applyBorder="1" applyAlignment="1">
      <alignment horizontal="center" vertical="center"/>
    </xf>
    <xf numFmtId="165" fontId="76" fillId="0" borderId="56" xfId="0" applyNumberFormat="1" applyFont="1" applyBorder="1" applyAlignment="1">
      <alignment horizontal="center" vertical="center"/>
    </xf>
    <xf numFmtId="165" fontId="76" fillId="0" borderId="57" xfId="0" applyNumberFormat="1" applyFont="1" applyBorder="1" applyAlignment="1">
      <alignment horizontal="center" vertical="center"/>
    </xf>
    <xf numFmtId="0" fontId="76" fillId="34" borderId="58" xfId="0" applyFont="1" applyFill="1" applyBorder="1" applyAlignment="1">
      <alignment horizontal="center" vertical="center"/>
    </xf>
    <xf numFmtId="0" fontId="99" fillId="34" borderId="59" xfId="0" applyFont="1" applyFill="1" applyBorder="1" applyAlignment="1">
      <alignment vertical="center"/>
    </xf>
    <xf numFmtId="0" fontId="93" fillId="34" borderId="60" xfId="0" applyFont="1" applyFill="1" applyBorder="1" applyAlignment="1">
      <alignment horizontal="center" vertical="center"/>
    </xf>
    <xf numFmtId="0" fontId="99" fillId="34" borderId="61" xfId="0" applyFont="1" applyFill="1" applyBorder="1" applyAlignment="1">
      <alignment vertical="center"/>
    </xf>
    <xf numFmtId="169" fontId="99" fillId="34" borderId="62" xfId="0" applyNumberFormat="1" applyFont="1" applyFill="1" applyBorder="1" applyAlignment="1">
      <alignment vertical="center"/>
    </xf>
    <xf numFmtId="169" fontId="99" fillId="34" borderId="63" xfId="0" applyNumberFormat="1" applyFont="1" applyFill="1" applyBorder="1" applyAlignment="1">
      <alignment vertical="center"/>
    </xf>
    <xf numFmtId="39" fontId="99" fillId="0" borderId="64" xfId="0" applyNumberFormat="1" applyFont="1" applyBorder="1" applyAlignment="1">
      <alignment horizontal="center" vertical="center"/>
    </xf>
    <xf numFmtId="39" fontId="99" fillId="0" borderId="65" xfId="0" applyNumberFormat="1" applyFont="1" applyBorder="1" applyAlignment="1">
      <alignment horizontal="center" vertical="center"/>
    </xf>
    <xf numFmtId="39" fontId="99" fillId="0" borderId="66" xfId="0" applyNumberFormat="1" applyFont="1" applyBorder="1" applyAlignment="1">
      <alignment horizontal="center" vertical="center"/>
    </xf>
    <xf numFmtId="0" fontId="99" fillId="0" borderId="0" xfId="0" applyFont="1" applyAlignment="1">
      <alignment horizontal="center"/>
    </xf>
    <xf numFmtId="170" fontId="76" fillId="0" borderId="67" xfId="0" applyNumberFormat="1" applyFont="1" applyBorder="1" applyAlignment="1">
      <alignment horizontal="center" vertical="center"/>
    </xf>
    <xf numFmtId="170" fontId="76" fillId="0" borderId="68" xfId="0" applyNumberFormat="1" applyFont="1" applyBorder="1" applyAlignment="1">
      <alignment horizontal="center" vertical="center"/>
    </xf>
    <xf numFmtId="0" fontId="73" fillId="0" borderId="0" xfId="0" applyFont="1" applyAlignment="1">
      <alignment vertical="center"/>
    </xf>
    <xf numFmtId="0" fontId="76" fillId="37" borderId="69" xfId="0" applyFont="1" applyFill="1" applyBorder="1" applyAlignment="1">
      <alignment horizontal="left" vertical="center"/>
    </xf>
    <xf numFmtId="0" fontId="76" fillId="37" borderId="70" xfId="0" applyFont="1" applyFill="1" applyBorder="1" applyAlignment="1">
      <alignment vertical="center"/>
    </xf>
    <xf numFmtId="0" fontId="76" fillId="37" borderId="70" xfId="0" applyFont="1" applyFill="1" applyBorder="1" applyAlignment="1">
      <alignment horizontal="center" vertical="center"/>
    </xf>
    <xf numFmtId="0" fontId="101" fillId="37" borderId="70" xfId="0" applyFont="1" applyFill="1" applyBorder="1" applyAlignment="1">
      <alignment vertical="center"/>
    </xf>
    <xf numFmtId="0" fontId="101" fillId="37" borderId="71" xfId="0" applyFont="1" applyFill="1" applyBorder="1" applyAlignment="1">
      <alignment vertical="center"/>
    </xf>
    <xf numFmtId="0" fontId="99" fillId="0" borderId="72" xfId="0" applyFont="1" applyBorder="1" applyAlignment="1">
      <alignment/>
    </xf>
    <xf numFmtId="0" fontId="99" fillId="0" borderId="73" xfId="0" applyFont="1" applyBorder="1" applyAlignment="1">
      <alignment/>
    </xf>
    <xf numFmtId="0" fontId="73" fillId="0" borderId="73" xfId="0" applyFont="1" applyBorder="1" applyAlignment="1">
      <alignment/>
    </xf>
    <xf numFmtId="0" fontId="73" fillId="0" borderId="74" xfId="0" applyFont="1" applyBorder="1" applyAlignment="1">
      <alignment/>
    </xf>
    <xf numFmtId="0" fontId="99" fillId="0" borderId="75" xfId="0" applyFont="1" applyBorder="1" applyAlignment="1">
      <alignment/>
    </xf>
    <xf numFmtId="0" fontId="102" fillId="0" borderId="0" xfId="0" applyFont="1" applyAlignment="1">
      <alignment horizontal="left" vertical="center"/>
    </xf>
    <xf numFmtId="0" fontId="73" fillId="0" borderId="76" xfId="0" applyFont="1" applyBorder="1" applyAlignment="1">
      <alignment/>
    </xf>
    <xf numFmtId="0" fontId="73" fillId="0" borderId="75" xfId="0" applyFont="1" applyBorder="1" applyAlignment="1">
      <alignment/>
    </xf>
    <xf numFmtId="0" fontId="102" fillId="0" borderId="0" xfId="0" applyFont="1" applyAlignment="1">
      <alignment/>
    </xf>
    <xf numFmtId="0" fontId="0" fillId="0" borderId="76" xfId="0" applyFont="1" applyBorder="1" applyAlignment="1">
      <alignment/>
    </xf>
    <xf numFmtId="0" fontId="0" fillId="0" borderId="75" xfId="0" applyFont="1" applyBorder="1" applyAlignment="1">
      <alignment/>
    </xf>
    <xf numFmtId="0" fontId="0" fillId="0" borderId="77" xfId="0" applyFont="1" applyBorder="1" applyAlignment="1">
      <alignment/>
    </xf>
    <xf numFmtId="0" fontId="0" fillId="0" borderId="27" xfId="0" applyFont="1" applyBorder="1" applyAlignment="1">
      <alignment/>
    </xf>
    <xf numFmtId="0" fontId="0" fillId="0" borderId="78" xfId="0" applyFont="1" applyBorder="1" applyAlignment="1">
      <alignment/>
    </xf>
    <xf numFmtId="9" fontId="73" fillId="0" borderId="0" xfId="0" applyNumberFormat="1" applyFont="1" applyAlignment="1">
      <alignment/>
    </xf>
    <xf numFmtId="0" fontId="79" fillId="33" borderId="0" xfId="0" applyFont="1" applyFill="1" applyBorder="1" applyAlignment="1">
      <alignment horizontal="left"/>
    </xf>
    <xf numFmtId="0" fontId="89" fillId="0" borderId="0" xfId="0" applyFont="1" applyAlignment="1">
      <alignment horizontal="left" vertical="center"/>
    </xf>
    <xf numFmtId="164" fontId="89" fillId="0" borderId="11" xfId="0" applyNumberFormat="1" applyFont="1" applyBorder="1" applyAlignment="1">
      <alignment/>
    </xf>
    <xf numFmtId="164" fontId="103" fillId="0" borderId="11" xfId="0" applyNumberFormat="1" applyFont="1" applyBorder="1" applyAlignment="1">
      <alignment/>
    </xf>
    <xf numFmtId="164" fontId="83" fillId="0" borderId="79" xfId="0" applyNumberFormat="1" applyFont="1" applyBorder="1" applyAlignment="1">
      <alignment/>
    </xf>
    <xf numFmtId="164" fontId="83" fillId="0" borderId="80" xfId="0" applyNumberFormat="1" applyFont="1" applyBorder="1" applyAlignment="1">
      <alignment vertical="center"/>
    </xf>
    <xf numFmtId="0" fontId="0" fillId="0" borderId="70" xfId="0" applyFont="1" applyBorder="1" applyAlignment="1">
      <alignment horizontal="left"/>
    </xf>
    <xf numFmtId="0" fontId="91" fillId="0" borderId="70" xfId="0" applyFont="1" applyBorder="1" applyAlignment="1">
      <alignment horizontal="center"/>
    </xf>
    <xf numFmtId="0" fontId="91" fillId="0" borderId="71" xfId="0" applyFont="1" applyBorder="1" applyAlignment="1">
      <alignment horizontal="center" vertical="center" wrapText="1"/>
    </xf>
    <xf numFmtId="0" fontId="91" fillId="0" borderId="0" xfId="0" applyFont="1" applyAlignment="1">
      <alignment vertical="center" wrapText="1"/>
    </xf>
    <xf numFmtId="164" fontId="89" fillId="0" borderId="81" xfId="0" applyNumberFormat="1" applyFont="1" applyBorder="1" applyAlignment="1">
      <alignment horizontal="right"/>
    </xf>
    <xf numFmtId="164" fontId="82" fillId="34" borderId="12" xfId="0" applyNumberFormat="1" applyFont="1" applyFill="1" applyBorder="1" applyAlignment="1">
      <alignment horizontal="left"/>
    </xf>
    <xf numFmtId="170" fontId="89" fillId="34" borderId="12" xfId="0" applyNumberFormat="1" applyFont="1" applyFill="1" applyBorder="1" applyAlignment="1">
      <alignment/>
    </xf>
    <xf numFmtId="170" fontId="89" fillId="0" borderId="82" xfId="0" applyNumberFormat="1" applyFont="1" applyBorder="1" applyAlignment="1">
      <alignment/>
    </xf>
    <xf numFmtId="164" fontId="89" fillId="0" borderId="83" xfId="0" applyNumberFormat="1" applyFont="1" applyBorder="1" applyAlignment="1">
      <alignment horizontal="right"/>
    </xf>
    <xf numFmtId="164" fontId="82" fillId="34" borderId="11" xfId="0" applyNumberFormat="1" applyFont="1" applyFill="1" applyBorder="1" applyAlignment="1">
      <alignment horizontal="left"/>
    </xf>
    <xf numFmtId="170" fontId="89" fillId="34" borderId="11" xfId="0" applyNumberFormat="1" applyFont="1" applyFill="1" applyBorder="1" applyAlignment="1">
      <alignment/>
    </xf>
    <xf numFmtId="170" fontId="89" fillId="0" borderId="84" xfId="0" applyNumberFormat="1" applyFont="1" applyBorder="1" applyAlignment="1">
      <alignment/>
    </xf>
    <xf numFmtId="164" fontId="89" fillId="0" borderId="85" xfId="0" applyNumberFormat="1" applyFont="1" applyBorder="1" applyAlignment="1">
      <alignment horizontal="right"/>
    </xf>
    <xf numFmtId="164" fontId="82" fillId="34" borderId="86" xfId="0" applyNumberFormat="1" applyFont="1" applyFill="1" applyBorder="1" applyAlignment="1">
      <alignment horizontal="left"/>
    </xf>
    <xf numFmtId="170" fontId="89" fillId="34" borderId="86" xfId="0" applyNumberFormat="1" applyFont="1" applyFill="1" applyBorder="1" applyAlignment="1">
      <alignment/>
    </xf>
    <xf numFmtId="170" fontId="89" fillId="0" borderId="87" xfId="0" applyNumberFormat="1" applyFont="1" applyBorder="1" applyAlignment="1">
      <alignment/>
    </xf>
    <xf numFmtId="164" fontId="89" fillId="0" borderId="12" xfId="0" applyNumberFormat="1" applyFont="1" applyBorder="1" applyAlignment="1">
      <alignment/>
    </xf>
    <xf numFmtId="164" fontId="90" fillId="0" borderId="11" xfId="0" applyNumberFormat="1" applyFont="1" applyBorder="1" applyAlignment="1">
      <alignment/>
    </xf>
    <xf numFmtId="164" fontId="89" fillId="0" borderId="79" xfId="0" applyNumberFormat="1" applyFont="1" applyBorder="1" applyAlignment="1">
      <alignment/>
    </xf>
    <xf numFmtId="0" fontId="91" fillId="0" borderId="70" xfId="0" applyFont="1" applyBorder="1" applyAlignment="1">
      <alignment horizontal="center" wrapText="1"/>
    </xf>
    <xf numFmtId="0" fontId="91" fillId="0" borderId="71" xfId="0" applyFont="1" applyBorder="1" applyAlignment="1">
      <alignment horizontal="center" wrapText="1"/>
    </xf>
    <xf numFmtId="164" fontId="0" fillId="0" borderId="88" xfId="0" applyNumberFormat="1" applyFont="1" applyBorder="1" applyAlignment="1">
      <alignment horizontal="left"/>
    </xf>
    <xf numFmtId="164" fontId="89" fillId="34" borderId="11" xfId="0" applyNumberFormat="1" applyFont="1" applyFill="1" applyBorder="1" applyAlignment="1">
      <alignment horizontal="right"/>
    </xf>
    <xf numFmtId="171" fontId="89" fillId="34" borderId="11" xfId="0" applyNumberFormat="1" applyFont="1" applyFill="1" applyBorder="1" applyAlignment="1">
      <alignment horizontal="right"/>
    </xf>
    <xf numFmtId="164" fontId="0" fillId="0" borderId="89" xfId="0" applyNumberFormat="1" applyFont="1" applyBorder="1" applyAlignment="1">
      <alignment/>
    </xf>
    <xf numFmtId="164" fontId="0" fillId="0" borderId="90" xfId="0" applyNumberFormat="1" applyFont="1" applyBorder="1" applyAlignment="1">
      <alignment horizontal="left"/>
    </xf>
    <xf numFmtId="164" fontId="0" fillId="0" borderId="91" xfId="0" applyNumberFormat="1" applyFont="1" applyBorder="1" applyAlignment="1">
      <alignment/>
    </xf>
    <xf numFmtId="164" fontId="0" fillId="0" borderId="92" xfId="0" applyNumberFormat="1" applyFont="1" applyBorder="1" applyAlignment="1">
      <alignment horizontal="left"/>
    </xf>
    <xf numFmtId="164" fontId="89" fillId="34" borderId="86" xfId="0" applyNumberFormat="1" applyFont="1" applyFill="1" applyBorder="1" applyAlignment="1">
      <alignment horizontal="right"/>
    </xf>
    <xf numFmtId="171" fontId="89" fillId="34" borderId="86" xfId="0" applyNumberFormat="1" applyFont="1" applyFill="1" applyBorder="1" applyAlignment="1">
      <alignment horizontal="right"/>
    </xf>
    <xf numFmtId="164" fontId="0" fillId="0" borderId="93" xfId="0" applyNumberFormat="1" applyFont="1" applyBorder="1" applyAlignment="1">
      <alignment/>
    </xf>
    <xf numFmtId="0" fontId="0" fillId="0" borderId="72" xfId="0" applyFont="1" applyBorder="1" applyAlignment="1">
      <alignment/>
    </xf>
    <xf numFmtId="0" fontId="0" fillId="0" borderId="73" xfId="0" applyFont="1" applyBorder="1" applyAlignment="1">
      <alignment/>
    </xf>
    <xf numFmtId="0" fontId="91" fillId="0" borderId="73" xfId="0" applyFont="1" applyBorder="1" applyAlignment="1">
      <alignment horizontal="right"/>
    </xf>
    <xf numFmtId="164" fontId="83" fillId="0" borderId="77" xfId="0" applyNumberFormat="1" applyFont="1" applyBorder="1" applyAlignment="1">
      <alignment vertical="top"/>
    </xf>
    <xf numFmtId="0" fontId="91" fillId="0" borderId="27" xfId="0" applyFont="1" applyBorder="1" applyAlignment="1">
      <alignment horizontal="center" wrapText="1"/>
    </xf>
    <xf numFmtId="0" fontId="91" fillId="0" borderId="27" xfId="0" applyFont="1" applyBorder="1" applyAlignment="1">
      <alignment horizontal="right"/>
    </xf>
    <xf numFmtId="0" fontId="91" fillId="0" borderId="78" xfId="0" applyFont="1" applyBorder="1" applyAlignment="1">
      <alignment horizontal="center" wrapText="1"/>
    </xf>
    <xf numFmtId="0" fontId="87" fillId="0" borderId="10" xfId="0" applyFont="1" applyBorder="1" applyAlignment="1">
      <alignment horizontal="right" wrapText="1"/>
    </xf>
    <xf numFmtId="164" fontId="0" fillId="0" borderId="94" xfId="0" applyNumberFormat="1" applyFont="1" applyBorder="1" applyAlignment="1">
      <alignment/>
    </xf>
    <xf numFmtId="164" fontId="0" fillId="0" borderId="88" xfId="0" applyNumberFormat="1" applyFont="1" applyBorder="1" applyAlignment="1">
      <alignment/>
    </xf>
    <xf numFmtId="10" fontId="82" fillId="0" borderId="95" xfId="0" applyNumberFormat="1" applyFont="1" applyBorder="1" applyAlignment="1">
      <alignment horizontal="center"/>
    </xf>
    <xf numFmtId="10" fontId="89" fillId="34" borderId="12" xfId="0" applyNumberFormat="1" applyFont="1" applyFill="1" applyBorder="1" applyAlignment="1">
      <alignment horizontal="center"/>
    </xf>
    <xf numFmtId="164" fontId="89" fillId="0" borderId="96" xfId="0" applyNumberFormat="1" applyFont="1" applyBorder="1" applyAlignment="1">
      <alignment/>
    </xf>
    <xf numFmtId="165" fontId="82" fillId="0" borderId="95" xfId="0" applyNumberFormat="1" applyFont="1" applyBorder="1" applyAlignment="1">
      <alignment/>
    </xf>
    <xf numFmtId="165" fontId="82" fillId="0" borderId="97" xfId="0" applyNumberFormat="1" applyFont="1" applyBorder="1" applyAlignment="1">
      <alignment/>
    </xf>
    <xf numFmtId="165" fontId="89" fillId="0" borderId="98" xfId="0" applyNumberFormat="1" applyFont="1" applyBorder="1" applyAlignment="1">
      <alignment/>
    </xf>
    <xf numFmtId="164" fontId="87" fillId="0" borderId="0" xfId="0" applyNumberFormat="1" applyFont="1" applyAlignment="1">
      <alignment/>
    </xf>
    <xf numFmtId="164" fontId="0" fillId="0" borderId="99" xfId="0" applyNumberFormat="1" applyFont="1" applyBorder="1" applyAlignment="1">
      <alignment/>
    </xf>
    <xf numFmtId="164" fontId="0" fillId="0" borderId="90" xfId="0" applyNumberFormat="1" applyFont="1" applyBorder="1" applyAlignment="1">
      <alignment/>
    </xf>
    <xf numFmtId="10" fontId="82" fillId="0" borderId="100" xfId="0" applyNumberFormat="1" applyFont="1" applyBorder="1" applyAlignment="1">
      <alignment horizontal="center"/>
    </xf>
    <xf numFmtId="9" fontId="89" fillId="0" borderId="101" xfId="0" applyNumberFormat="1" applyFont="1" applyBorder="1" applyAlignment="1">
      <alignment/>
    </xf>
    <xf numFmtId="165" fontId="82" fillId="0" borderId="100" xfId="0" applyNumberFormat="1" applyFont="1" applyBorder="1" applyAlignment="1">
      <alignment/>
    </xf>
    <xf numFmtId="165" fontId="82" fillId="0" borderId="90" xfId="0" applyNumberFormat="1" applyFont="1" applyBorder="1" applyAlignment="1">
      <alignment/>
    </xf>
    <xf numFmtId="165" fontId="89" fillId="0" borderId="91" xfId="0" applyNumberFormat="1" applyFont="1" applyBorder="1" applyAlignment="1">
      <alignment/>
    </xf>
    <xf numFmtId="165" fontId="89" fillId="0" borderId="101" xfId="0" applyNumberFormat="1" applyFont="1" applyBorder="1" applyAlignment="1">
      <alignment/>
    </xf>
    <xf numFmtId="0" fontId="82" fillId="0" borderId="101" xfId="0" applyFont="1" applyBorder="1" applyAlignment="1">
      <alignment/>
    </xf>
    <xf numFmtId="164" fontId="0" fillId="0" borderId="102" xfId="0" applyNumberFormat="1" applyFont="1" applyBorder="1" applyAlignment="1">
      <alignment/>
    </xf>
    <xf numFmtId="164" fontId="0" fillId="0" borderId="92" xfId="0" applyNumberFormat="1" applyFont="1" applyBorder="1" applyAlignment="1">
      <alignment/>
    </xf>
    <xf numFmtId="10" fontId="82" fillId="0" borderId="103" xfId="0" applyNumberFormat="1" applyFont="1" applyBorder="1" applyAlignment="1">
      <alignment horizontal="center"/>
    </xf>
    <xf numFmtId="10" fontId="89" fillId="34" borderId="104" xfId="0" applyNumberFormat="1" applyFont="1" applyFill="1" applyBorder="1" applyAlignment="1">
      <alignment horizontal="center"/>
    </xf>
    <xf numFmtId="9" fontId="89" fillId="0" borderId="105" xfId="0" applyNumberFormat="1" applyFont="1" applyBorder="1" applyAlignment="1">
      <alignment/>
    </xf>
    <xf numFmtId="165" fontId="82" fillId="0" borderId="103" xfId="0" applyNumberFormat="1" applyFont="1" applyBorder="1" applyAlignment="1">
      <alignment/>
    </xf>
    <xf numFmtId="165" fontId="82" fillId="0" borderId="92" xfId="0" applyNumberFormat="1" applyFont="1" applyBorder="1" applyAlignment="1">
      <alignment/>
    </xf>
    <xf numFmtId="165" fontId="89" fillId="0" borderId="93" xfId="0" applyNumberFormat="1" applyFont="1" applyBorder="1" applyAlignment="1">
      <alignment/>
    </xf>
    <xf numFmtId="9" fontId="89" fillId="0" borderId="12" xfId="0" applyNumberFormat="1" applyFont="1" applyBorder="1" applyAlignment="1">
      <alignment/>
    </xf>
    <xf numFmtId="9" fontId="89" fillId="0" borderId="11" xfId="0" applyNumberFormat="1" applyFont="1" applyBorder="1" applyAlignment="1">
      <alignment/>
    </xf>
    <xf numFmtId="6" fontId="99" fillId="34" borderId="35" xfId="0" applyNumberFormat="1" applyFont="1" applyFill="1" applyBorder="1" applyAlignment="1">
      <alignment vertical="center"/>
    </xf>
    <xf numFmtId="165" fontId="104" fillId="38" borderId="106" xfId="0" applyNumberFormat="1" applyFont="1" applyFill="1" applyBorder="1" applyAlignment="1">
      <alignment horizontal="center" vertical="center"/>
    </xf>
    <xf numFmtId="0" fontId="26" fillId="0" borderId="107" xfId="0" applyFont="1" applyBorder="1" applyAlignment="1">
      <alignment/>
    </xf>
    <xf numFmtId="0" fontId="26" fillId="0" borderId="108" xfId="0" applyFont="1" applyBorder="1" applyAlignment="1">
      <alignment/>
    </xf>
    <xf numFmtId="0" fontId="79" fillId="33" borderId="109" xfId="0" applyFont="1" applyFill="1" applyBorder="1" applyAlignment="1">
      <alignment horizontal="center" vertical="center"/>
    </xf>
    <xf numFmtId="0" fontId="26" fillId="0" borderId="110" xfId="0" applyFont="1" applyBorder="1" applyAlignment="1">
      <alignment/>
    </xf>
    <xf numFmtId="0" fontId="105" fillId="34" borderId="111" xfId="0" applyFont="1" applyFill="1" applyBorder="1" applyAlignment="1">
      <alignment horizontal="center" vertical="center" wrapText="1"/>
    </xf>
    <xf numFmtId="0" fontId="26" fillId="0" borderId="112" xfId="0" applyFont="1" applyBorder="1" applyAlignment="1">
      <alignment/>
    </xf>
    <xf numFmtId="0" fontId="26" fillId="0" borderId="111" xfId="0" applyFont="1" applyBorder="1" applyAlignment="1">
      <alignment/>
    </xf>
    <xf numFmtId="0" fontId="26" fillId="0" borderId="112" xfId="0" applyFont="1" applyBorder="1" applyAlignment="1">
      <alignment/>
    </xf>
    <xf numFmtId="0" fontId="26" fillId="0" borderId="113" xfId="0" applyFont="1" applyBorder="1" applyAlignment="1">
      <alignment/>
    </xf>
    <xf numFmtId="0" fontId="26" fillId="0" borderId="114" xfId="0" applyFont="1" applyBorder="1" applyAlignment="1">
      <alignment/>
    </xf>
    <xf numFmtId="0" fontId="79" fillId="33" borderId="115" xfId="0" applyFont="1" applyFill="1" applyBorder="1" applyAlignment="1">
      <alignment horizontal="center" vertical="center"/>
    </xf>
    <xf numFmtId="0" fontId="26" fillId="0" borderId="116" xfId="0" applyFont="1" applyBorder="1" applyAlignment="1">
      <alignment/>
    </xf>
    <xf numFmtId="0" fontId="26" fillId="0" borderId="117" xfId="0" applyFont="1" applyBorder="1" applyAlignment="1">
      <alignment/>
    </xf>
    <xf numFmtId="0" fontId="79" fillId="33" borderId="118" xfId="0" applyFont="1" applyFill="1" applyBorder="1" applyAlignment="1">
      <alignment horizontal="center" vertical="center"/>
    </xf>
    <xf numFmtId="0" fontId="26" fillId="0" borderId="119" xfId="0" applyFont="1" applyBorder="1" applyAlignment="1">
      <alignment/>
    </xf>
    <xf numFmtId="0" fontId="26" fillId="0" borderId="120" xfId="0" applyFont="1" applyBorder="1" applyAlignment="1">
      <alignment/>
    </xf>
    <xf numFmtId="0" fontId="79" fillId="33" borderId="121" xfId="0" applyFont="1" applyFill="1" applyBorder="1" applyAlignment="1">
      <alignment horizontal="center" vertical="center"/>
    </xf>
    <xf numFmtId="0" fontId="26" fillId="0" borderId="122" xfId="0" applyFont="1" applyBorder="1" applyAlignment="1">
      <alignment/>
    </xf>
    <xf numFmtId="0" fontId="76" fillId="0" borderId="123" xfId="0" applyFont="1" applyBorder="1" applyAlignment="1">
      <alignment horizontal="center" vertical="center"/>
    </xf>
    <xf numFmtId="0" fontId="26" fillId="0" borderId="27" xfId="0" applyFont="1" applyBorder="1" applyAlignment="1">
      <alignment/>
    </xf>
    <xf numFmtId="164" fontId="99" fillId="34" borderId="121" xfId="0" applyNumberFormat="1" applyFont="1" applyFill="1" applyBorder="1" applyAlignment="1">
      <alignment horizontal="center" vertical="center"/>
    </xf>
    <xf numFmtId="0" fontId="26" fillId="0" borderId="124" xfId="0" applyFont="1" applyBorder="1" applyAlignment="1">
      <alignment/>
    </xf>
    <xf numFmtId="164" fontId="104" fillId="0" borderId="55" xfId="0" applyNumberFormat="1" applyFont="1" applyBorder="1" applyAlignment="1">
      <alignment horizontal="center" vertical="center"/>
    </xf>
    <xf numFmtId="0" fontId="26" fillId="0" borderId="56" xfId="0" applyFont="1" applyBorder="1" applyAlignment="1">
      <alignment/>
    </xf>
    <xf numFmtId="0" fontId="26" fillId="0" borderId="57" xfId="0" applyFont="1" applyBorder="1" applyAlignment="1">
      <alignment/>
    </xf>
    <xf numFmtId="0" fontId="79" fillId="33" borderId="121" xfId="0" applyFont="1" applyFill="1" applyBorder="1" applyAlignment="1">
      <alignment horizontal="center" vertical="center" wrapText="1"/>
    </xf>
    <xf numFmtId="0" fontId="26" fillId="0" borderId="26" xfId="0" applyFont="1" applyBorder="1" applyAlignment="1">
      <alignment/>
    </xf>
    <xf numFmtId="0" fontId="79" fillId="33" borderId="125" xfId="0" applyFont="1" applyFill="1" applyBorder="1" applyAlignment="1">
      <alignment horizontal="center" vertical="center"/>
    </xf>
    <xf numFmtId="0" fontId="26" fillId="0" borderId="126" xfId="0" applyFont="1" applyBorder="1" applyAlignment="1">
      <alignment/>
    </xf>
    <xf numFmtId="0" fontId="26" fillId="0" borderId="127" xfId="0" applyFont="1" applyBorder="1" applyAlignment="1">
      <alignment/>
    </xf>
    <xf numFmtId="0" fontId="106" fillId="33" borderId="106" xfId="0" applyFont="1" applyFill="1" applyBorder="1" applyAlignment="1">
      <alignment horizontal="center" vertical="center"/>
    </xf>
    <xf numFmtId="0" fontId="107" fillId="33" borderId="73" xfId="0" applyFont="1" applyFill="1" applyBorder="1" applyAlignment="1">
      <alignment horizontal="center" wrapText="1"/>
    </xf>
    <xf numFmtId="0" fontId="26" fillId="0" borderId="73" xfId="0" applyFont="1" applyBorder="1" applyAlignment="1">
      <alignment/>
    </xf>
    <xf numFmtId="0" fontId="107" fillId="33" borderId="73" xfId="0" applyFont="1" applyFill="1" applyBorder="1" applyAlignment="1">
      <alignment horizontal="center"/>
    </xf>
    <xf numFmtId="0" fontId="26" fillId="0" borderId="74"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0"/>
      </font>
      <fill>
        <patternFill patternType="none"/>
      </fill>
    </dxf>
    <dxf>
      <font>
        <color theme="0"/>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3.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0</xdr:row>
      <xdr:rowOff>571500</xdr:rowOff>
    </xdr:from>
    <xdr:ext cx="7105650" cy="552450"/>
    <xdr:sp>
      <xdr:nvSpPr>
        <xdr:cNvPr id="1" name="Shape 3"/>
        <xdr:cNvSpPr txBox="1">
          <a:spLocks noChangeArrowheads="1"/>
        </xdr:cNvSpPr>
      </xdr:nvSpPr>
      <xdr:spPr>
        <a:xfrm>
          <a:off x="238125" y="571500"/>
          <a:ext cx="7105650" cy="552450"/>
        </a:xfrm>
        <a:prstGeom prst="rect">
          <a:avLst/>
        </a:prstGeom>
        <a:noFill/>
        <a:ln w="9525" cmpd="sng">
          <a:noFill/>
        </a:ln>
      </xdr:spPr>
      <xdr:txBody>
        <a:bodyPr vertOverflow="clip" wrap="square" lIns="91425" tIns="45700" rIns="91425" bIns="45700"/>
        <a:p>
          <a:pPr algn="l">
            <a:defRPr/>
          </a:pPr>
          <a:r>
            <a:rPr lang="en-US" cap="none" sz="2800" b="1" i="0" u="none" baseline="0">
              <a:solidFill>
                <a:srgbClr val="000000"/>
              </a:solidFill>
              <a:latin typeface="Calibri"/>
              <a:ea typeface="Calibri"/>
              <a:cs typeface="Calibri"/>
            </a:rPr>
            <a:t>Training ROI Calculators | Table of Contents</a:t>
          </a:r>
        </a:p>
      </xdr:txBody>
    </xdr:sp>
    <xdr:clientData fLocksWithSheet="0"/>
  </xdr:oneCellAnchor>
  <xdr:twoCellAnchor editAs="oneCell">
    <xdr:from>
      <xdr:col>1</xdr:col>
      <xdr:colOff>66675</xdr:colOff>
      <xdr:row>0</xdr:row>
      <xdr:rowOff>0</xdr:rowOff>
    </xdr:from>
    <xdr:to>
      <xdr:col>2</xdr:col>
      <xdr:colOff>1219200</xdr:colOff>
      <xdr:row>0</xdr:row>
      <xdr:rowOff>609600</xdr:rowOff>
    </xdr:to>
    <xdr:pic>
      <xdr:nvPicPr>
        <xdr:cNvPr id="2" name="image1.png"/>
        <xdr:cNvPicPr preferRelativeResize="1">
          <a:picLocks noChangeAspect="1"/>
        </xdr:cNvPicPr>
      </xdr:nvPicPr>
      <xdr:blipFill>
        <a:blip r:embed="rId1"/>
        <a:stretch>
          <a:fillRect/>
        </a:stretch>
      </xdr:blipFill>
      <xdr:spPr>
        <a:xfrm>
          <a:off x="219075" y="0"/>
          <a:ext cx="1581150" cy="6096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0</xdr:row>
      <xdr:rowOff>571500</xdr:rowOff>
    </xdr:from>
    <xdr:ext cx="5353050" cy="552450"/>
    <xdr:sp>
      <xdr:nvSpPr>
        <xdr:cNvPr id="1" name="Shape 4"/>
        <xdr:cNvSpPr txBox="1">
          <a:spLocks noChangeArrowheads="1"/>
        </xdr:cNvSpPr>
      </xdr:nvSpPr>
      <xdr:spPr>
        <a:xfrm>
          <a:off x="238125" y="571500"/>
          <a:ext cx="5353050" cy="552450"/>
        </a:xfrm>
        <a:prstGeom prst="rect">
          <a:avLst/>
        </a:prstGeom>
        <a:noFill/>
        <a:ln w="9525" cmpd="sng">
          <a:noFill/>
        </a:ln>
      </xdr:spPr>
      <xdr:txBody>
        <a:bodyPr vertOverflow="clip" wrap="square" lIns="91425" tIns="45700" rIns="91425" bIns="45700"/>
        <a:p>
          <a:pPr algn="l">
            <a:defRPr/>
          </a:pPr>
          <a:r>
            <a:rPr lang="en-US" cap="none" sz="2800" b="1" i="0" u="none" baseline="0">
              <a:solidFill>
                <a:srgbClr val="000000"/>
              </a:solidFill>
              <a:latin typeface="Calibri"/>
              <a:ea typeface="Calibri"/>
              <a:cs typeface="Calibri"/>
            </a:rPr>
            <a:t>Onboarding ROI Calculator</a:t>
          </a:r>
        </a:p>
      </xdr:txBody>
    </xdr:sp>
    <xdr:clientData fLocksWithSheet="0"/>
  </xdr:oneCellAnchor>
  <xdr:oneCellAnchor>
    <xdr:from>
      <xdr:col>15</xdr:col>
      <xdr:colOff>485775</xdr:colOff>
      <xdr:row>0</xdr:row>
      <xdr:rowOff>314325</xdr:rowOff>
    </xdr:from>
    <xdr:ext cx="1809750" cy="638175"/>
    <xdr:sp>
      <xdr:nvSpPr>
        <xdr:cNvPr id="2" name="Shape 5"/>
        <xdr:cNvSpPr txBox="1">
          <a:spLocks noChangeArrowheads="1"/>
        </xdr:cNvSpPr>
      </xdr:nvSpPr>
      <xdr:spPr>
        <a:xfrm>
          <a:off x="6019800" y="314325"/>
          <a:ext cx="1809750" cy="638175"/>
        </a:xfrm>
        <a:prstGeom prst="rect">
          <a:avLst/>
        </a:prstGeom>
        <a:noFill/>
        <a:ln w="9525" cmpd="sng">
          <a:noFill/>
        </a:ln>
      </xdr:spPr>
      <xdr:txBody>
        <a:bodyPr vertOverflow="clip" wrap="square" lIns="91425" tIns="45700" rIns="91425" bIns="45700"/>
        <a:p>
          <a:pPr algn="l">
            <a:defRPr/>
          </a:pPr>
          <a:r>
            <a:rPr lang="en-US" cap="none" sz="1100" b="0" i="0" u="none" baseline="0">
              <a:solidFill>
                <a:srgbClr val="000000"/>
              </a:solidFill>
              <a:latin typeface="Calibri"/>
              <a:ea typeface="Calibri"/>
              <a:cs typeface="Calibri"/>
            </a:rPr>
            <a:t>To show/hide instructions for each step (Columns I-M below), click on the +/- button above.</a:t>
          </a:r>
        </a:p>
      </xdr:txBody>
    </xdr:sp>
    <xdr:clientData fLocksWithSheet="0"/>
  </xdr:oneCellAnchor>
  <xdr:twoCellAnchor editAs="oneCell">
    <xdr:from>
      <xdr:col>1</xdr:col>
      <xdr:colOff>66675</xdr:colOff>
      <xdr:row>0</xdr:row>
      <xdr:rowOff>0</xdr:rowOff>
    </xdr:from>
    <xdr:to>
      <xdr:col>3</xdr:col>
      <xdr:colOff>247650</xdr:colOff>
      <xdr:row>0</xdr:row>
      <xdr:rowOff>609600</xdr:rowOff>
    </xdr:to>
    <xdr:pic>
      <xdr:nvPicPr>
        <xdr:cNvPr id="3" name="image1.png"/>
        <xdr:cNvPicPr preferRelativeResize="1">
          <a:picLocks noChangeAspect="1"/>
        </xdr:cNvPicPr>
      </xdr:nvPicPr>
      <xdr:blipFill>
        <a:blip r:embed="rId1"/>
        <a:stretch>
          <a:fillRect/>
        </a:stretch>
      </xdr:blipFill>
      <xdr:spPr>
        <a:xfrm>
          <a:off x="219075" y="0"/>
          <a:ext cx="1533525" cy="609600"/>
        </a:xfrm>
        <a:prstGeom prst="rect">
          <a:avLst/>
        </a:prstGeom>
        <a:noFill/>
        <a:ln w="9525" cmpd="sng">
          <a:noFill/>
        </a:ln>
      </xdr:spPr>
    </xdr:pic>
    <xdr:clientData fLocksWithSheet="0"/>
  </xdr:twoCellAnchor>
  <xdr:twoCellAnchor editAs="oneCell">
    <xdr:from>
      <xdr:col>1</xdr:col>
      <xdr:colOff>76200</xdr:colOff>
      <xdr:row>39</xdr:row>
      <xdr:rowOff>161925</xdr:rowOff>
    </xdr:from>
    <xdr:to>
      <xdr:col>1</xdr:col>
      <xdr:colOff>371475</xdr:colOff>
      <xdr:row>40</xdr:row>
      <xdr:rowOff>257175</xdr:rowOff>
    </xdr:to>
    <xdr:pic>
      <xdr:nvPicPr>
        <xdr:cNvPr id="4" name="image3.png" descr="Badge 3 with solid fill"/>
        <xdr:cNvPicPr preferRelativeResize="1">
          <a:picLocks noChangeAspect="1"/>
        </xdr:cNvPicPr>
      </xdr:nvPicPr>
      <xdr:blipFill>
        <a:blip r:embed="rId2"/>
        <a:stretch>
          <a:fillRect/>
        </a:stretch>
      </xdr:blipFill>
      <xdr:spPr>
        <a:xfrm>
          <a:off x="228600" y="7620000"/>
          <a:ext cx="295275" cy="266700"/>
        </a:xfrm>
        <a:prstGeom prst="rect">
          <a:avLst/>
        </a:prstGeom>
        <a:noFill/>
        <a:ln w="9525" cmpd="sng">
          <a:noFill/>
        </a:ln>
      </xdr:spPr>
    </xdr:pic>
    <xdr:clientData fLocksWithSheet="0"/>
  </xdr:twoCellAnchor>
  <xdr:twoCellAnchor editAs="oneCell">
    <xdr:from>
      <xdr:col>1</xdr:col>
      <xdr:colOff>76200</xdr:colOff>
      <xdr:row>23</xdr:row>
      <xdr:rowOff>9525</xdr:rowOff>
    </xdr:from>
    <xdr:to>
      <xdr:col>1</xdr:col>
      <xdr:colOff>371475</xdr:colOff>
      <xdr:row>23</xdr:row>
      <xdr:rowOff>276225</xdr:rowOff>
    </xdr:to>
    <xdr:pic>
      <xdr:nvPicPr>
        <xdr:cNvPr id="5" name="image2.png" descr="Badge with solid fill"/>
        <xdr:cNvPicPr preferRelativeResize="1">
          <a:picLocks noChangeAspect="1"/>
        </xdr:cNvPicPr>
      </xdr:nvPicPr>
      <xdr:blipFill>
        <a:blip r:embed="rId3"/>
        <a:stretch>
          <a:fillRect/>
        </a:stretch>
      </xdr:blipFill>
      <xdr:spPr>
        <a:xfrm>
          <a:off x="228600" y="4705350"/>
          <a:ext cx="295275" cy="266700"/>
        </a:xfrm>
        <a:prstGeom prst="rect">
          <a:avLst/>
        </a:prstGeom>
        <a:noFill/>
        <a:ln w="9525" cmpd="sng">
          <a:noFill/>
        </a:ln>
      </xdr:spPr>
    </xdr:pic>
    <xdr:clientData fLocksWithSheet="0"/>
  </xdr:twoCellAnchor>
  <xdr:twoCellAnchor editAs="oneCell">
    <xdr:from>
      <xdr:col>1</xdr:col>
      <xdr:colOff>76200</xdr:colOff>
      <xdr:row>10</xdr:row>
      <xdr:rowOff>9525</xdr:rowOff>
    </xdr:from>
    <xdr:to>
      <xdr:col>1</xdr:col>
      <xdr:colOff>371475</xdr:colOff>
      <xdr:row>11</xdr:row>
      <xdr:rowOff>9525</xdr:rowOff>
    </xdr:to>
    <xdr:pic>
      <xdr:nvPicPr>
        <xdr:cNvPr id="6" name="image5.png" descr="Badge 1 with solid fill"/>
        <xdr:cNvPicPr preferRelativeResize="1">
          <a:picLocks noChangeAspect="1"/>
        </xdr:cNvPicPr>
      </xdr:nvPicPr>
      <xdr:blipFill>
        <a:blip r:embed="rId4"/>
        <a:stretch>
          <a:fillRect/>
        </a:stretch>
      </xdr:blipFill>
      <xdr:spPr>
        <a:xfrm>
          <a:off x="228600" y="2495550"/>
          <a:ext cx="295275" cy="266700"/>
        </a:xfrm>
        <a:prstGeom prst="rect">
          <a:avLst/>
        </a:prstGeom>
        <a:noFill/>
        <a:ln w="9525" cmpd="sng">
          <a:noFill/>
        </a:ln>
      </xdr:spPr>
    </xdr:pic>
    <xdr:clientData fLocksWithSheet="0"/>
  </xdr:twoCellAnchor>
  <xdr:twoCellAnchor editAs="oneCell">
    <xdr:from>
      <xdr:col>15</xdr:col>
      <xdr:colOff>104775</xdr:colOff>
      <xdr:row>0</xdr:row>
      <xdr:rowOff>9525</xdr:rowOff>
    </xdr:from>
    <xdr:to>
      <xdr:col>15</xdr:col>
      <xdr:colOff>542925</xdr:colOff>
      <xdr:row>0</xdr:row>
      <xdr:rowOff>552450</xdr:rowOff>
    </xdr:to>
    <xdr:pic>
      <xdr:nvPicPr>
        <xdr:cNvPr id="7" name="image6.png" descr="Line arrow: Clockwise curve with solid fill"/>
        <xdr:cNvPicPr preferRelativeResize="1">
          <a:picLocks noChangeAspect="1"/>
        </xdr:cNvPicPr>
      </xdr:nvPicPr>
      <xdr:blipFill>
        <a:blip r:embed="rId5"/>
        <a:stretch>
          <a:fillRect/>
        </a:stretch>
      </xdr:blipFill>
      <xdr:spPr>
        <a:xfrm>
          <a:off x="5638800" y="9525"/>
          <a:ext cx="438150" cy="542925"/>
        </a:xfrm>
        <a:prstGeom prst="rect">
          <a:avLst/>
        </a:prstGeom>
        <a:noFill/>
        <a:ln w="9525" cmpd="sng">
          <a:noFill/>
        </a:ln>
      </xdr:spPr>
    </xdr:pic>
    <xdr:clientData fLocksWithSheet="0"/>
  </xdr:twoCellAnchor>
  <xdr:twoCellAnchor editAs="oneCell">
    <xdr:from>
      <xdr:col>16</xdr:col>
      <xdr:colOff>104775</xdr:colOff>
      <xdr:row>47</xdr:row>
      <xdr:rowOff>142875</xdr:rowOff>
    </xdr:from>
    <xdr:to>
      <xdr:col>21</xdr:col>
      <xdr:colOff>9525</xdr:colOff>
      <xdr:row>52</xdr:row>
      <xdr:rowOff>76200</xdr:rowOff>
    </xdr:to>
    <xdr:pic>
      <xdr:nvPicPr>
        <xdr:cNvPr id="8" name="image4.png"/>
        <xdr:cNvPicPr preferRelativeResize="1">
          <a:picLocks noChangeAspect="1"/>
        </xdr:cNvPicPr>
      </xdr:nvPicPr>
      <xdr:blipFill>
        <a:blip r:embed="rId6"/>
        <a:stretch>
          <a:fillRect/>
        </a:stretch>
      </xdr:blipFill>
      <xdr:spPr>
        <a:xfrm>
          <a:off x="6238875" y="8772525"/>
          <a:ext cx="2905125" cy="8382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0</xdr:row>
      <xdr:rowOff>571500</xdr:rowOff>
    </xdr:from>
    <xdr:ext cx="5353050" cy="552450"/>
    <xdr:sp>
      <xdr:nvSpPr>
        <xdr:cNvPr id="1" name="Shape 6"/>
        <xdr:cNvSpPr txBox="1">
          <a:spLocks noChangeArrowheads="1"/>
        </xdr:cNvSpPr>
      </xdr:nvSpPr>
      <xdr:spPr>
        <a:xfrm>
          <a:off x="238125" y="571500"/>
          <a:ext cx="5353050" cy="552450"/>
        </a:xfrm>
        <a:prstGeom prst="rect">
          <a:avLst/>
        </a:prstGeom>
        <a:noFill/>
        <a:ln w="9525" cmpd="sng">
          <a:noFill/>
        </a:ln>
      </xdr:spPr>
      <xdr:txBody>
        <a:bodyPr vertOverflow="clip" wrap="square" lIns="91425" tIns="45700" rIns="91425" bIns="45700"/>
        <a:p>
          <a:pPr algn="l">
            <a:defRPr/>
          </a:pPr>
          <a:r>
            <a:rPr lang="en-US" cap="none" sz="2800" b="1" i="0" u="none" baseline="0">
              <a:solidFill>
                <a:srgbClr val="000000"/>
              </a:solidFill>
              <a:latin typeface="Calibri"/>
              <a:ea typeface="Calibri"/>
              <a:cs typeface="Calibri"/>
            </a:rPr>
            <a:t>Turnover Reduction ROI Calculator</a:t>
          </a:r>
        </a:p>
      </xdr:txBody>
    </xdr:sp>
    <xdr:clientData fLocksWithSheet="0"/>
  </xdr:oneCellAnchor>
  <xdr:oneCellAnchor>
    <xdr:from>
      <xdr:col>15</xdr:col>
      <xdr:colOff>485775</xdr:colOff>
      <xdr:row>0</xdr:row>
      <xdr:rowOff>314325</xdr:rowOff>
    </xdr:from>
    <xdr:ext cx="1809750" cy="638175"/>
    <xdr:sp>
      <xdr:nvSpPr>
        <xdr:cNvPr id="2" name="Shape 7"/>
        <xdr:cNvSpPr txBox="1">
          <a:spLocks noChangeArrowheads="1"/>
        </xdr:cNvSpPr>
      </xdr:nvSpPr>
      <xdr:spPr>
        <a:xfrm>
          <a:off x="6572250" y="314325"/>
          <a:ext cx="1809750" cy="638175"/>
        </a:xfrm>
        <a:prstGeom prst="rect">
          <a:avLst/>
        </a:prstGeom>
        <a:noFill/>
        <a:ln w="9525" cmpd="sng">
          <a:noFill/>
        </a:ln>
      </xdr:spPr>
      <xdr:txBody>
        <a:bodyPr vertOverflow="clip" wrap="square" lIns="91425" tIns="45700" rIns="91425" bIns="45700"/>
        <a:p>
          <a:pPr algn="l">
            <a:defRPr/>
          </a:pPr>
          <a:r>
            <a:rPr lang="en-US" cap="none" sz="1100" b="0" i="0" u="none" baseline="0">
              <a:solidFill>
                <a:srgbClr val="000000"/>
              </a:solidFill>
              <a:latin typeface="Calibri"/>
              <a:ea typeface="Calibri"/>
              <a:cs typeface="Calibri"/>
            </a:rPr>
            <a:t>To show/hide instructions for each step (Columns I-M below), click on the +/- button above.</a:t>
          </a:r>
        </a:p>
      </xdr:txBody>
    </xdr:sp>
    <xdr:clientData fLocksWithSheet="0"/>
  </xdr:oneCellAnchor>
  <xdr:twoCellAnchor editAs="oneCell">
    <xdr:from>
      <xdr:col>1</xdr:col>
      <xdr:colOff>66675</xdr:colOff>
      <xdr:row>0</xdr:row>
      <xdr:rowOff>0</xdr:rowOff>
    </xdr:from>
    <xdr:to>
      <xdr:col>3</xdr:col>
      <xdr:colOff>247650</xdr:colOff>
      <xdr:row>0</xdr:row>
      <xdr:rowOff>609600</xdr:rowOff>
    </xdr:to>
    <xdr:pic>
      <xdr:nvPicPr>
        <xdr:cNvPr id="3" name="image1.png"/>
        <xdr:cNvPicPr preferRelativeResize="1">
          <a:picLocks noChangeAspect="1"/>
        </xdr:cNvPicPr>
      </xdr:nvPicPr>
      <xdr:blipFill>
        <a:blip r:embed="rId1"/>
        <a:stretch>
          <a:fillRect/>
        </a:stretch>
      </xdr:blipFill>
      <xdr:spPr>
        <a:xfrm>
          <a:off x="219075" y="0"/>
          <a:ext cx="1533525" cy="609600"/>
        </a:xfrm>
        <a:prstGeom prst="rect">
          <a:avLst/>
        </a:prstGeom>
        <a:noFill/>
        <a:ln w="9525" cmpd="sng">
          <a:noFill/>
        </a:ln>
      </xdr:spPr>
    </xdr:pic>
    <xdr:clientData fLocksWithSheet="0"/>
  </xdr:twoCellAnchor>
  <xdr:twoCellAnchor editAs="oneCell">
    <xdr:from>
      <xdr:col>1</xdr:col>
      <xdr:colOff>66675</xdr:colOff>
      <xdr:row>60</xdr:row>
      <xdr:rowOff>9525</xdr:rowOff>
    </xdr:from>
    <xdr:to>
      <xdr:col>1</xdr:col>
      <xdr:colOff>361950</xdr:colOff>
      <xdr:row>61</xdr:row>
      <xdr:rowOff>47625</xdr:rowOff>
    </xdr:to>
    <xdr:pic>
      <xdr:nvPicPr>
        <xdr:cNvPr id="4" name="image3.png" descr="Badge 3 with solid fill"/>
        <xdr:cNvPicPr preferRelativeResize="1">
          <a:picLocks noChangeAspect="1"/>
        </xdr:cNvPicPr>
      </xdr:nvPicPr>
      <xdr:blipFill>
        <a:blip r:embed="rId2"/>
        <a:stretch>
          <a:fillRect/>
        </a:stretch>
      </xdr:blipFill>
      <xdr:spPr>
        <a:xfrm>
          <a:off x="219075" y="10848975"/>
          <a:ext cx="295275" cy="266700"/>
        </a:xfrm>
        <a:prstGeom prst="rect">
          <a:avLst/>
        </a:prstGeom>
        <a:noFill/>
        <a:ln w="9525" cmpd="sng">
          <a:noFill/>
        </a:ln>
      </xdr:spPr>
    </xdr:pic>
    <xdr:clientData fLocksWithSheet="0"/>
  </xdr:twoCellAnchor>
  <xdr:twoCellAnchor editAs="oneCell">
    <xdr:from>
      <xdr:col>1</xdr:col>
      <xdr:colOff>66675</xdr:colOff>
      <xdr:row>25</xdr:row>
      <xdr:rowOff>9525</xdr:rowOff>
    </xdr:from>
    <xdr:to>
      <xdr:col>1</xdr:col>
      <xdr:colOff>361950</xdr:colOff>
      <xdr:row>26</xdr:row>
      <xdr:rowOff>9525</xdr:rowOff>
    </xdr:to>
    <xdr:pic>
      <xdr:nvPicPr>
        <xdr:cNvPr id="5" name="image2.png" descr="Badge with solid fill"/>
        <xdr:cNvPicPr preferRelativeResize="1">
          <a:picLocks noChangeAspect="1"/>
        </xdr:cNvPicPr>
      </xdr:nvPicPr>
      <xdr:blipFill>
        <a:blip r:embed="rId3"/>
        <a:stretch>
          <a:fillRect/>
        </a:stretch>
      </xdr:blipFill>
      <xdr:spPr>
        <a:xfrm>
          <a:off x="219075" y="5010150"/>
          <a:ext cx="295275" cy="266700"/>
        </a:xfrm>
        <a:prstGeom prst="rect">
          <a:avLst/>
        </a:prstGeom>
        <a:noFill/>
        <a:ln w="9525" cmpd="sng">
          <a:noFill/>
        </a:ln>
      </xdr:spPr>
    </xdr:pic>
    <xdr:clientData fLocksWithSheet="0"/>
  </xdr:twoCellAnchor>
  <xdr:twoCellAnchor editAs="oneCell">
    <xdr:from>
      <xdr:col>1</xdr:col>
      <xdr:colOff>66675</xdr:colOff>
      <xdr:row>16</xdr:row>
      <xdr:rowOff>28575</xdr:rowOff>
    </xdr:from>
    <xdr:to>
      <xdr:col>1</xdr:col>
      <xdr:colOff>361950</xdr:colOff>
      <xdr:row>17</xdr:row>
      <xdr:rowOff>28575</xdr:rowOff>
    </xdr:to>
    <xdr:pic>
      <xdr:nvPicPr>
        <xdr:cNvPr id="6" name="image5.png" descr="Badge 1 with solid fill"/>
        <xdr:cNvPicPr preferRelativeResize="1">
          <a:picLocks noChangeAspect="1"/>
        </xdr:cNvPicPr>
      </xdr:nvPicPr>
      <xdr:blipFill>
        <a:blip r:embed="rId4"/>
        <a:stretch>
          <a:fillRect/>
        </a:stretch>
      </xdr:blipFill>
      <xdr:spPr>
        <a:xfrm>
          <a:off x="219075" y="3552825"/>
          <a:ext cx="295275" cy="266700"/>
        </a:xfrm>
        <a:prstGeom prst="rect">
          <a:avLst/>
        </a:prstGeom>
        <a:noFill/>
        <a:ln w="9525" cmpd="sng">
          <a:noFill/>
        </a:ln>
      </xdr:spPr>
    </xdr:pic>
    <xdr:clientData fLocksWithSheet="0"/>
  </xdr:twoCellAnchor>
  <xdr:twoCellAnchor editAs="oneCell">
    <xdr:from>
      <xdr:col>15</xdr:col>
      <xdr:colOff>104775</xdr:colOff>
      <xdr:row>0</xdr:row>
      <xdr:rowOff>9525</xdr:rowOff>
    </xdr:from>
    <xdr:to>
      <xdr:col>15</xdr:col>
      <xdr:colOff>542925</xdr:colOff>
      <xdr:row>0</xdr:row>
      <xdr:rowOff>552450</xdr:rowOff>
    </xdr:to>
    <xdr:pic>
      <xdr:nvPicPr>
        <xdr:cNvPr id="7" name="image6.png" descr="Line arrow: Clockwise curve with solid fill"/>
        <xdr:cNvPicPr preferRelativeResize="1">
          <a:picLocks noChangeAspect="1"/>
        </xdr:cNvPicPr>
      </xdr:nvPicPr>
      <xdr:blipFill>
        <a:blip r:embed="rId5"/>
        <a:stretch>
          <a:fillRect/>
        </a:stretch>
      </xdr:blipFill>
      <xdr:spPr>
        <a:xfrm>
          <a:off x="6191250" y="9525"/>
          <a:ext cx="438150" cy="542925"/>
        </a:xfrm>
        <a:prstGeom prst="rect">
          <a:avLst/>
        </a:prstGeom>
        <a:noFill/>
        <a:ln w="9525" cmpd="sng">
          <a:noFill/>
        </a:ln>
      </xdr:spPr>
    </xdr:pic>
    <xdr:clientData fLocksWithSheet="0"/>
  </xdr:twoCellAnchor>
  <xdr:twoCellAnchor editAs="oneCell">
    <xdr:from>
      <xdr:col>2</xdr:col>
      <xdr:colOff>66675</xdr:colOff>
      <xdr:row>80</xdr:row>
      <xdr:rowOff>66675</xdr:rowOff>
    </xdr:from>
    <xdr:to>
      <xdr:col>4</xdr:col>
      <xdr:colOff>142875</xdr:colOff>
      <xdr:row>86</xdr:row>
      <xdr:rowOff>0</xdr:rowOff>
    </xdr:to>
    <xdr:pic>
      <xdr:nvPicPr>
        <xdr:cNvPr id="8" name="image4.png"/>
        <xdr:cNvPicPr preferRelativeResize="1">
          <a:picLocks noChangeAspect="1"/>
        </xdr:cNvPicPr>
      </xdr:nvPicPr>
      <xdr:blipFill>
        <a:blip r:embed="rId6"/>
        <a:stretch>
          <a:fillRect/>
        </a:stretch>
      </xdr:blipFill>
      <xdr:spPr>
        <a:xfrm>
          <a:off x="647700" y="14058900"/>
          <a:ext cx="2943225" cy="1019175"/>
        </a:xfrm>
        <a:prstGeom prst="rect">
          <a:avLst/>
        </a:prstGeom>
        <a:noFill/>
        <a:ln w="9525" cmpd="sng">
          <a:noFill/>
        </a:ln>
      </xdr:spPr>
    </xdr:pic>
    <xdr:clientData fLocksWithSheet="0"/>
  </xdr:twoCellAnchor>
  <xdr:twoCellAnchor editAs="oneCell">
    <xdr:from>
      <xdr:col>1</xdr:col>
      <xdr:colOff>66675</xdr:colOff>
      <xdr:row>71</xdr:row>
      <xdr:rowOff>123825</xdr:rowOff>
    </xdr:from>
    <xdr:to>
      <xdr:col>1</xdr:col>
      <xdr:colOff>361950</xdr:colOff>
      <xdr:row>72</xdr:row>
      <xdr:rowOff>209550</xdr:rowOff>
    </xdr:to>
    <xdr:pic>
      <xdr:nvPicPr>
        <xdr:cNvPr id="9" name="image7.png" descr="Badge 4 with solid fill"/>
        <xdr:cNvPicPr preferRelativeResize="1">
          <a:picLocks noChangeAspect="1"/>
        </xdr:cNvPicPr>
      </xdr:nvPicPr>
      <xdr:blipFill>
        <a:blip r:embed="rId7"/>
        <a:stretch>
          <a:fillRect/>
        </a:stretch>
      </xdr:blipFill>
      <xdr:spPr>
        <a:xfrm>
          <a:off x="219075" y="12658725"/>
          <a:ext cx="295275" cy="26670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0</xdr:row>
      <xdr:rowOff>571500</xdr:rowOff>
    </xdr:from>
    <xdr:ext cx="10458450" cy="552450"/>
    <xdr:sp>
      <xdr:nvSpPr>
        <xdr:cNvPr id="1" name="Shape 8"/>
        <xdr:cNvSpPr txBox="1">
          <a:spLocks noChangeArrowheads="1"/>
        </xdr:cNvSpPr>
      </xdr:nvSpPr>
      <xdr:spPr>
        <a:xfrm>
          <a:off x="238125" y="571500"/>
          <a:ext cx="10458450" cy="552450"/>
        </a:xfrm>
        <a:prstGeom prst="rect">
          <a:avLst/>
        </a:prstGeom>
        <a:noFill/>
        <a:ln w="9525" cmpd="sng">
          <a:noFill/>
        </a:ln>
      </xdr:spPr>
      <xdr:txBody>
        <a:bodyPr vertOverflow="clip" wrap="square" lIns="91425" tIns="45700" rIns="91425" bIns="45700"/>
        <a:p>
          <a:pPr algn="l">
            <a:defRPr/>
          </a:pPr>
          <a:r>
            <a:rPr lang="en-US" cap="none" sz="2800" b="1" i="0" u="none" baseline="0">
              <a:solidFill>
                <a:srgbClr val="000000"/>
              </a:solidFill>
              <a:latin typeface="Calibri"/>
              <a:ea typeface="Calibri"/>
              <a:cs typeface="Calibri"/>
            </a:rPr>
            <a:t>Training ROI Calculator Instructions | Reducing Operational Errors</a:t>
          </a:r>
        </a:p>
      </xdr:txBody>
    </xdr:sp>
    <xdr:clientData fLocksWithSheet="0"/>
  </xdr:oneCellAnchor>
  <xdr:twoCellAnchor editAs="oneCell">
    <xdr:from>
      <xdr:col>1</xdr:col>
      <xdr:colOff>66675</xdr:colOff>
      <xdr:row>0</xdr:row>
      <xdr:rowOff>0</xdr:rowOff>
    </xdr:from>
    <xdr:to>
      <xdr:col>2</xdr:col>
      <xdr:colOff>1219200</xdr:colOff>
      <xdr:row>0</xdr:row>
      <xdr:rowOff>609600</xdr:rowOff>
    </xdr:to>
    <xdr:pic>
      <xdr:nvPicPr>
        <xdr:cNvPr id="2" name="image1.png"/>
        <xdr:cNvPicPr preferRelativeResize="1">
          <a:picLocks noChangeAspect="1"/>
        </xdr:cNvPicPr>
      </xdr:nvPicPr>
      <xdr:blipFill>
        <a:blip r:embed="rId1"/>
        <a:stretch>
          <a:fillRect/>
        </a:stretch>
      </xdr:blipFill>
      <xdr:spPr>
        <a:xfrm>
          <a:off x="219075" y="0"/>
          <a:ext cx="1581150" cy="609600"/>
        </a:xfrm>
        <a:prstGeom prst="rect">
          <a:avLst/>
        </a:prstGeom>
        <a:noFill/>
        <a:ln w="9525"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9</xdr:row>
      <xdr:rowOff>0</xdr:rowOff>
    </xdr:from>
    <xdr:ext cx="276225" cy="333375"/>
    <xdr:sp>
      <xdr:nvSpPr>
        <xdr:cNvPr id="1" name="Shape 9"/>
        <xdr:cNvSpPr>
          <a:spLocks/>
        </xdr:cNvSpPr>
      </xdr:nvSpPr>
      <xdr:spPr>
        <a:xfrm>
          <a:off x="504825" y="1743075"/>
          <a:ext cx="276225" cy="33337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1</a:t>
          </a:r>
        </a:p>
      </xdr:txBody>
    </xdr:sp>
    <xdr:clientData fLocksWithSheet="0"/>
  </xdr:oneCellAnchor>
  <xdr:oneCellAnchor>
    <xdr:from>
      <xdr:col>2</xdr:col>
      <xdr:colOff>9525</xdr:colOff>
      <xdr:row>15</xdr:row>
      <xdr:rowOff>9525</xdr:rowOff>
    </xdr:from>
    <xdr:ext cx="276225" cy="314325"/>
    <xdr:sp>
      <xdr:nvSpPr>
        <xdr:cNvPr id="2" name="Shape 10"/>
        <xdr:cNvSpPr>
          <a:spLocks/>
        </xdr:cNvSpPr>
      </xdr:nvSpPr>
      <xdr:spPr>
        <a:xfrm>
          <a:off x="504825" y="3819525"/>
          <a:ext cx="276225" cy="31432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2</a:t>
          </a:r>
        </a:p>
      </xdr:txBody>
    </xdr:sp>
    <xdr:clientData fLocksWithSheet="0"/>
  </xdr:oneCellAnchor>
  <xdr:oneCellAnchor>
    <xdr:from>
      <xdr:col>3</xdr:col>
      <xdr:colOff>3667125</xdr:colOff>
      <xdr:row>15</xdr:row>
      <xdr:rowOff>9525</xdr:rowOff>
    </xdr:from>
    <xdr:ext cx="276225" cy="314325"/>
    <xdr:sp>
      <xdr:nvSpPr>
        <xdr:cNvPr id="3" name="Shape 11"/>
        <xdr:cNvSpPr>
          <a:spLocks/>
        </xdr:cNvSpPr>
      </xdr:nvSpPr>
      <xdr:spPr>
        <a:xfrm>
          <a:off x="4610100" y="3819525"/>
          <a:ext cx="276225" cy="31432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3</a:t>
          </a:r>
        </a:p>
      </xdr:txBody>
    </xdr:sp>
    <xdr:clientData fLocksWithSheet="0"/>
  </xdr:oneCellAnchor>
  <xdr:oneCellAnchor>
    <xdr:from>
      <xdr:col>5</xdr:col>
      <xdr:colOff>190500</xdr:colOff>
      <xdr:row>15</xdr:row>
      <xdr:rowOff>9525</xdr:rowOff>
    </xdr:from>
    <xdr:ext cx="266700" cy="314325"/>
    <xdr:sp>
      <xdr:nvSpPr>
        <xdr:cNvPr id="4" name="Shape 12"/>
        <xdr:cNvSpPr>
          <a:spLocks/>
        </xdr:cNvSpPr>
      </xdr:nvSpPr>
      <xdr:spPr>
        <a:xfrm>
          <a:off x="6581775" y="3819525"/>
          <a:ext cx="266700" cy="31432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4</a:t>
          </a:r>
        </a:p>
      </xdr:txBody>
    </xdr:sp>
    <xdr:clientData fLocksWithSheet="0"/>
  </xdr:oneCellAnchor>
  <xdr:oneCellAnchor>
    <xdr:from>
      <xdr:col>7</xdr:col>
      <xdr:colOff>19050</xdr:colOff>
      <xdr:row>15</xdr:row>
      <xdr:rowOff>9525</xdr:rowOff>
    </xdr:from>
    <xdr:ext cx="266700" cy="314325"/>
    <xdr:sp>
      <xdr:nvSpPr>
        <xdr:cNvPr id="5" name="Shape 13"/>
        <xdr:cNvSpPr>
          <a:spLocks/>
        </xdr:cNvSpPr>
      </xdr:nvSpPr>
      <xdr:spPr>
        <a:xfrm>
          <a:off x="7724775" y="3819525"/>
          <a:ext cx="266700" cy="31432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5</a:t>
          </a:r>
        </a:p>
      </xdr:txBody>
    </xdr:sp>
    <xdr:clientData fLocksWithSheet="0"/>
  </xdr:oneCellAnchor>
  <xdr:oneCellAnchor>
    <xdr:from>
      <xdr:col>14</xdr:col>
      <xdr:colOff>0</xdr:colOff>
      <xdr:row>14</xdr:row>
      <xdr:rowOff>0</xdr:rowOff>
    </xdr:from>
    <xdr:ext cx="285750" cy="333375"/>
    <xdr:sp>
      <xdr:nvSpPr>
        <xdr:cNvPr id="6" name="Shape 14"/>
        <xdr:cNvSpPr>
          <a:spLocks/>
        </xdr:cNvSpPr>
      </xdr:nvSpPr>
      <xdr:spPr>
        <a:xfrm>
          <a:off x="12839700" y="3429000"/>
          <a:ext cx="285750" cy="33337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6</a:t>
          </a:r>
        </a:p>
      </xdr:txBody>
    </xdr:sp>
    <xdr:clientData fLocksWithSheet="0"/>
  </xdr:oneCellAnchor>
  <xdr:oneCellAnchor>
    <xdr:from>
      <xdr:col>16</xdr:col>
      <xdr:colOff>0</xdr:colOff>
      <xdr:row>14</xdr:row>
      <xdr:rowOff>0</xdr:rowOff>
    </xdr:from>
    <xdr:ext cx="276225" cy="314325"/>
    <xdr:sp>
      <xdr:nvSpPr>
        <xdr:cNvPr id="7" name="Shape 15"/>
        <xdr:cNvSpPr>
          <a:spLocks/>
        </xdr:cNvSpPr>
      </xdr:nvSpPr>
      <xdr:spPr>
        <a:xfrm>
          <a:off x="15373350" y="3429000"/>
          <a:ext cx="276225" cy="31432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7</a:t>
          </a:r>
        </a:p>
      </xdr:txBody>
    </xdr:sp>
    <xdr:clientData fLocksWithSheet="0"/>
  </xdr:oneCellAnchor>
  <xdr:oneCellAnchor>
    <xdr:from>
      <xdr:col>1</xdr:col>
      <xdr:colOff>285750</xdr:colOff>
      <xdr:row>1</xdr:row>
      <xdr:rowOff>0</xdr:rowOff>
    </xdr:from>
    <xdr:ext cx="6334125" cy="990600"/>
    <xdr:sp>
      <xdr:nvSpPr>
        <xdr:cNvPr id="8" name="Shape 16"/>
        <xdr:cNvSpPr txBox="1">
          <a:spLocks noChangeArrowheads="1"/>
        </xdr:cNvSpPr>
      </xdr:nvSpPr>
      <xdr:spPr>
        <a:xfrm>
          <a:off x="438150" y="657225"/>
          <a:ext cx="6334125" cy="990600"/>
        </a:xfrm>
        <a:prstGeom prst="rect">
          <a:avLst/>
        </a:prstGeom>
        <a:noFill/>
        <a:ln w="9525" cmpd="sng">
          <a:noFill/>
        </a:ln>
      </xdr:spPr>
      <xdr:txBody>
        <a:bodyPr vertOverflow="clip" wrap="square" lIns="91425" tIns="45700" rIns="91425" bIns="45700"/>
        <a:p>
          <a:pPr algn="l">
            <a:defRPr/>
          </a:pPr>
          <a:r>
            <a:rPr lang="en-US" cap="none" sz="2800" b="1" i="0" u="none" baseline="0">
              <a:solidFill>
                <a:srgbClr val="000000"/>
              </a:solidFill>
              <a:latin typeface="Calibri"/>
              <a:ea typeface="Calibri"/>
              <a:cs typeface="Calibri"/>
            </a:rPr>
            <a:t>Cost of Error Worksheet  (Single Error)</a:t>
          </a:r>
          <a:r>
            <a:rPr lang="en-US" cap="none" sz="1400" b="0" i="0" u="none" baseline="0">
              <a:solidFill>
                <a:srgbClr val="000000"/>
              </a:solidFill>
              <a:latin typeface="Calibri"/>
              <a:ea typeface="Calibri"/>
              <a:cs typeface="Calibri"/>
            </a:rPr>
            <a:t>
</a:t>
          </a:r>
          <a:r>
            <a:rPr lang="en-US" cap="none" sz="2800" b="0" i="1" u="none" baseline="0">
              <a:solidFill>
                <a:srgbClr val="000000"/>
              </a:solidFill>
              <a:latin typeface="Calibri"/>
              <a:ea typeface="Calibri"/>
              <a:cs typeface="Calibri"/>
            </a:rPr>
            <a:t>Example (HR)</a:t>
          </a:r>
          <a:r>
            <a:rPr lang="en-US" cap="none" sz="1400" b="0" i="0" u="none" baseline="0">
              <a:solidFill>
                <a:srgbClr val="000000"/>
              </a:solidFill>
              <a:latin typeface="Calibri"/>
              <a:ea typeface="Calibri"/>
              <a:cs typeface="Calibri"/>
            </a:rPr>
            <a:t>
</a:t>
          </a:r>
        </a:p>
      </xdr:txBody>
    </xdr:sp>
    <xdr:clientData fLocksWithSheet="0"/>
  </xdr:oneCellAnchor>
  <xdr:oneCellAnchor>
    <xdr:from>
      <xdr:col>4</xdr:col>
      <xdr:colOff>552450</xdr:colOff>
      <xdr:row>10</xdr:row>
      <xdr:rowOff>352425</xdr:rowOff>
    </xdr:from>
    <xdr:ext cx="2390775" cy="742950"/>
    <xdr:sp>
      <xdr:nvSpPr>
        <xdr:cNvPr id="9" name="Shape 17"/>
        <xdr:cNvSpPr txBox="1">
          <a:spLocks noChangeArrowheads="1"/>
        </xdr:cNvSpPr>
      </xdr:nvSpPr>
      <xdr:spPr>
        <a:xfrm>
          <a:off x="5648325" y="2476500"/>
          <a:ext cx="2390775" cy="742950"/>
        </a:xfrm>
        <a:prstGeom prst="rect">
          <a:avLst/>
        </a:prstGeom>
        <a:noFill/>
        <a:ln w="9525" cmpd="sng">
          <a:noFill/>
        </a:ln>
      </xdr:spPr>
      <xdr:txBody>
        <a:bodyPr vertOverflow="clip" wrap="square" lIns="91425" tIns="45700" rIns="91425" bIns="45700"/>
        <a:p>
          <a:pPr algn="l">
            <a:defRPr/>
          </a:pPr>
          <a:r>
            <a:rPr lang="en-US" cap="none" sz="1400" b="0" i="1" u="none" baseline="0">
              <a:solidFill>
                <a:srgbClr val="000000"/>
              </a:solidFill>
              <a:latin typeface="Calibri"/>
              <a:ea typeface="Calibri"/>
              <a:cs typeface="Calibri"/>
            </a:rPr>
            <a:t>Enter data in </a:t>
          </a:r>
          <a:r>
            <a:rPr lang="en-US" cap="none" sz="1400" b="1" i="1" u="none" baseline="0">
              <a:solidFill>
                <a:srgbClr val="333399"/>
              </a:solidFill>
              <a:latin typeface="Calibri"/>
              <a:ea typeface="Calibri"/>
              <a:cs typeface="Calibri"/>
            </a:rPr>
            <a:t>BLUE</a:t>
          </a:r>
          <a:r>
            <a:rPr lang="en-US" cap="none" sz="1400" b="0" i="1" u="none" baseline="0">
              <a:solidFill>
                <a:srgbClr val="000000"/>
              </a:solidFill>
              <a:latin typeface="Calibri"/>
              <a:ea typeface="Calibri"/>
              <a:cs typeface="Calibri"/>
            </a:rPr>
            <a:t> cells. Everything else will auto-calculate. Full instructions below.</a:t>
          </a:r>
        </a:p>
      </xdr:txBody>
    </xdr:sp>
    <xdr:clientData fLocksWithSheet="0"/>
  </xdr:oneCellAnchor>
  <xdr:twoCellAnchor editAs="oneCell">
    <xdr:from>
      <xdr:col>2</xdr:col>
      <xdr:colOff>76200</xdr:colOff>
      <xdr:row>0</xdr:row>
      <xdr:rowOff>66675</xdr:rowOff>
    </xdr:from>
    <xdr:to>
      <xdr:col>3</xdr:col>
      <xdr:colOff>1209675</xdr:colOff>
      <xdr:row>2</xdr:row>
      <xdr:rowOff>142875</xdr:rowOff>
    </xdr:to>
    <xdr:pic>
      <xdr:nvPicPr>
        <xdr:cNvPr id="10" name="image1.png"/>
        <xdr:cNvPicPr preferRelativeResize="1">
          <a:picLocks noChangeAspect="1"/>
        </xdr:cNvPicPr>
      </xdr:nvPicPr>
      <xdr:blipFill>
        <a:blip r:embed="rId1"/>
        <a:stretch>
          <a:fillRect/>
        </a:stretch>
      </xdr:blipFill>
      <xdr:spPr>
        <a:xfrm>
          <a:off x="571500" y="66675"/>
          <a:ext cx="1581150" cy="733425"/>
        </a:xfrm>
        <a:prstGeom prst="rect">
          <a:avLst/>
        </a:prstGeom>
        <a:noFill/>
        <a:ln w="9525" cmpd="sng">
          <a:noFill/>
        </a:ln>
      </xdr:spPr>
    </xdr:pic>
    <xdr:clientData fLocksWithSheet="0"/>
  </xdr:twoCellAnchor>
  <xdr:twoCellAnchor editAs="oneCell">
    <xdr:from>
      <xdr:col>4</xdr:col>
      <xdr:colOff>85725</xdr:colOff>
      <xdr:row>10</xdr:row>
      <xdr:rowOff>200025</xdr:rowOff>
    </xdr:from>
    <xdr:to>
      <xdr:col>4</xdr:col>
      <xdr:colOff>552450</xdr:colOff>
      <xdr:row>11</xdr:row>
      <xdr:rowOff>352425</xdr:rowOff>
    </xdr:to>
    <xdr:pic>
      <xdr:nvPicPr>
        <xdr:cNvPr id="11" name="image8.png" descr="Line arrow: Clockwise curve with solid fill"/>
        <xdr:cNvPicPr preferRelativeResize="1">
          <a:picLocks noChangeAspect="1"/>
        </xdr:cNvPicPr>
      </xdr:nvPicPr>
      <xdr:blipFill>
        <a:blip r:embed="rId2"/>
        <a:stretch>
          <a:fillRect/>
        </a:stretch>
      </xdr:blipFill>
      <xdr:spPr>
        <a:xfrm>
          <a:off x="5181600" y="2324100"/>
          <a:ext cx="466725" cy="533400"/>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9</xdr:row>
      <xdr:rowOff>0</xdr:rowOff>
    </xdr:from>
    <xdr:ext cx="276225" cy="333375"/>
    <xdr:sp>
      <xdr:nvSpPr>
        <xdr:cNvPr id="1" name="Shape 18"/>
        <xdr:cNvSpPr>
          <a:spLocks/>
        </xdr:cNvSpPr>
      </xdr:nvSpPr>
      <xdr:spPr>
        <a:xfrm>
          <a:off x="504825" y="1743075"/>
          <a:ext cx="276225" cy="33337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1</a:t>
          </a:r>
        </a:p>
      </xdr:txBody>
    </xdr:sp>
    <xdr:clientData fLocksWithSheet="0"/>
  </xdr:oneCellAnchor>
  <xdr:oneCellAnchor>
    <xdr:from>
      <xdr:col>2</xdr:col>
      <xdr:colOff>9525</xdr:colOff>
      <xdr:row>15</xdr:row>
      <xdr:rowOff>9525</xdr:rowOff>
    </xdr:from>
    <xdr:ext cx="276225" cy="314325"/>
    <xdr:sp>
      <xdr:nvSpPr>
        <xdr:cNvPr id="2" name="Shape 19"/>
        <xdr:cNvSpPr>
          <a:spLocks/>
        </xdr:cNvSpPr>
      </xdr:nvSpPr>
      <xdr:spPr>
        <a:xfrm>
          <a:off x="504825" y="3819525"/>
          <a:ext cx="276225" cy="31432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2</a:t>
          </a:r>
        </a:p>
      </xdr:txBody>
    </xdr:sp>
    <xdr:clientData fLocksWithSheet="0"/>
  </xdr:oneCellAnchor>
  <xdr:oneCellAnchor>
    <xdr:from>
      <xdr:col>3</xdr:col>
      <xdr:colOff>3667125</xdr:colOff>
      <xdr:row>15</xdr:row>
      <xdr:rowOff>9525</xdr:rowOff>
    </xdr:from>
    <xdr:ext cx="276225" cy="314325"/>
    <xdr:sp>
      <xdr:nvSpPr>
        <xdr:cNvPr id="3" name="Shape 20"/>
        <xdr:cNvSpPr>
          <a:spLocks/>
        </xdr:cNvSpPr>
      </xdr:nvSpPr>
      <xdr:spPr>
        <a:xfrm>
          <a:off x="4610100" y="3819525"/>
          <a:ext cx="276225" cy="31432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3</a:t>
          </a:r>
        </a:p>
      </xdr:txBody>
    </xdr:sp>
    <xdr:clientData fLocksWithSheet="0"/>
  </xdr:oneCellAnchor>
  <xdr:oneCellAnchor>
    <xdr:from>
      <xdr:col>5</xdr:col>
      <xdr:colOff>190500</xdr:colOff>
      <xdr:row>15</xdr:row>
      <xdr:rowOff>9525</xdr:rowOff>
    </xdr:from>
    <xdr:ext cx="266700" cy="314325"/>
    <xdr:sp>
      <xdr:nvSpPr>
        <xdr:cNvPr id="4" name="Shape 21"/>
        <xdr:cNvSpPr>
          <a:spLocks/>
        </xdr:cNvSpPr>
      </xdr:nvSpPr>
      <xdr:spPr>
        <a:xfrm>
          <a:off x="6581775" y="3819525"/>
          <a:ext cx="266700" cy="31432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4</a:t>
          </a:r>
        </a:p>
      </xdr:txBody>
    </xdr:sp>
    <xdr:clientData fLocksWithSheet="0"/>
  </xdr:oneCellAnchor>
  <xdr:oneCellAnchor>
    <xdr:from>
      <xdr:col>7</xdr:col>
      <xdr:colOff>19050</xdr:colOff>
      <xdr:row>15</xdr:row>
      <xdr:rowOff>9525</xdr:rowOff>
    </xdr:from>
    <xdr:ext cx="266700" cy="314325"/>
    <xdr:sp>
      <xdr:nvSpPr>
        <xdr:cNvPr id="5" name="Shape 22"/>
        <xdr:cNvSpPr>
          <a:spLocks/>
        </xdr:cNvSpPr>
      </xdr:nvSpPr>
      <xdr:spPr>
        <a:xfrm>
          <a:off x="7724775" y="3819525"/>
          <a:ext cx="266700" cy="31432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5</a:t>
          </a:r>
        </a:p>
      </xdr:txBody>
    </xdr:sp>
    <xdr:clientData fLocksWithSheet="0"/>
  </xdr:oneCellAnchor>
  <xdr:oneCellAnchor>
    <xdr:from>
      <xdr:col>14</xdr:col>
      <xdr:colOff>0</xdr:colOff>
      <xdr:row>14</xdr:row>
      <xdr:rowOff>0</xdr:rowOff>
    </xdr:from>
    <xdr:ext cx="285750" cy="333375"/>
    <xdr:sp>
      <xdr:nvSpPr>
        <xdr:cNvPr id="6" name="Shape 23"/>
        <xdr:cNvSpPr>
          <a:spLocks/>
        </xdr:cNvSpPr>
      </xdr:nvSpPr>
      <xdr:spPr>
        <a:xfrm>
          <a:off x="12839700" y="3429000"/>
          <a:ext cx="285750" cy="33337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6</a:t>
          </a:r>
        </a:p>
      </xdr:txBody>
    </xdr:sp>
    <xdr:clientData fLocksWithSheet="0"/>
  </xdr:oneCellAnchor>
  <xdr:oneCellAnchor>
    <xdr:from>
      <xdr:col>16</xdr:col>
      <xdr:colOff>0</xdr:colOff>
      <xdr:row>14</xdr:row>
      <xdr:rowOff>0</xdr:rowOff>
    </xdr:from>
    <xdr:ext cx="276225" cy="314325"/>
    <xdr:sp>
      <xdr:nvSpPr>
        <xdr:cNvPr id="7" name="Shape 24"/>
        <xdr:cNvSpPr>
          <a:spLocks/>
        </xdr:cNvSpPr>
      </xdr:nvSpPr>
      <xdr:spPr>
        <a:xfrm>
          <a:off x="15373350" y="3429000"/>
          <a:ext cx="276225" cy="314325"/>
        </a:xfrm>
        <a:prstGeom prst="ellipse">
          <a:avLst/>
        </a:prstGeom>
        <a:solidFill>
          <a:srgbClr val="A62639"/>
        </a:solidFill>
        <a:ln w="9525" cmpd="sng">
          <a:solidFill>
            <a:srgbClr val="FFFFFF"/>
          </a:solidFill>
          <a:headEnd type="none"/>
          <a:tailEnd type="none"/>
        </a:ln>
      </xdr:spPr>
      <xdr:txBody>
        <a:bodyPr vertOverflow="clip" wrap="square" lIns="0" tIns="0" rIns="0" bIns="0" anchor="ctr"/>
        <a:p>
          <a:pPr algn="ctr">
            <a:defRPr/>
          </a:pPr>
          <a:r>
            <a:rPr lang="en-US" cap="none" sz="1600" b="0" i="0" u="none" baseline="0">
              <a:solidFill>
                <a:srgbClr val="FFFFFF"/>
              </a:solidFill>
              <a:latin typeface="Calibri"/>
              <a:ea typeface="Calibri"/>
              <a:cs typeface="Calibri"/>
            </a:rPr>
            <a:t>7</a:t>
          </a:r>
        </a:p>
      </xdr:txBody>
    </xdr:sp>
    <xdr:clientData fLocksWithSheet="0"/>
  </xdr:oneCellAnchor>
  <xdr:oneCellAnchor>
    <xdr:from>
      <xdr:col>1</xdr:col>
      <xdr:colOff>285750</xdr:colOff>
      <xdr:row>1</xdr:row>
      <xdr:rowOff>0</xdr:rowOff>
    </xdr:from>
    <xdr:ext cx="9620250" cy="990600"/>
    <xdr:sp>
      <xdr:nvSpPr>
        <xdr:cNvPr id="8" name="Shape 25"/>
        <xdr:cNvSpPr txBox="1">
          <a:spLocks noChangeArrowheads="1"/>
        </xdr:cNvSpPr>
      </xdr:nvSpPr>
      <xdr:spPr>
        <a:xfrm>
          <a:off x="438150" y="657225"/>
          <a:ext cx="9620250" cy="990600"/>
        </a:xfrm>
        <a:prstGeom prst="rect">
          <a:avLst/>
        </a:prstGeom>
        <a:noFill/>
        <a:ln w="9525" cmpd="sng">
          <a:noFill/>
        </a:ln>
      </xdr:spPr>
      <xdr:txBody>
        <a:bodyPr vertOverflow="clip" wrap="square" lIns="91425" tIns="45700" rIns="91425" bIns="45700"/>
        <a:p>
          <a:pPr algn="l">
            <a:defRPr/>
          </a:pPr>
          <a:r>
            <a:rPr lang="en-US" cap="none" sz="2800" b="1" i="0" u="none" baseline="0">
              <a:solidFill>
                <a:srgbClr val="000000"/>
              </a:solidFill>
              <a:latin typeface="Calibri"/>
              <a:ea typeface="Calibri"/>
              <a:cs typeface="Calibri"/>
            </a:rPr>
            <a:t>Cost of Error Worksheet  (Single Error)</a:t>
          </a:r>
          <a:r>
            <a:rPr lang="en-US" cap="none" sz="1400" b="0" i="0" u="none" baseline="0">
              <a:solidFill>
                <a:srgbClr val="000000"/>
              </a:solidFill>
              <a:latin typeface="Calibri"/>
              <a:ea typeface="Calibri"/>
              <a:cs typeface="Calibri"/>
            </a:rPr>
            <a:t>
</a:t>
          </a:r>
          <a:r>
            <a:rPr lang="en-US" cap="none" sz="2800" b="0" i="1" u="none" baseline="0">
              <a:solidFill>
                <a:srgbClr val="000000"/>
              </a:solidFill>
              <a:latin typeface="Calibri"/>
              <a:ea typeface="Calibri"/>
              <a:cs typeface="Calibri"/>
            </a:rPr>
            <a:t>Template - Duplicate for each of the Top Errors you want to analyze</a:t>
          </a:r>
          <a:r>
            <a:rPr lang="en-US" cap="none" sz="2800" b="0" i="1" u="none" baseline="0">
              <a:solidFill>
                <a:srgbClr val="000000"/>
              </a:solidFill>
              <a:latin typeface="Calibri"/>
              <a:ea typeface="Calibri"/>
              <a:cs typeface="Calibri"/>
            </a:rPr>
            <a:t>
</a:t>
          </a:r>
        </a:p>
      </xdr:txBody>
    </xdr:sp>
    <xdr:clientData fLocksWithSheet="0"/>
  </xdr:oneCellAnchor>
  <xdr:oneCellAnchor>
    <xdr:from>
      <xdr:col>4</xdr:col>
      <xdr:colOff>552450</xdr:colOff>
      <xdr:row>10</xdr:row>
      <xdr:rowOff>352425</xdr:rowOff>
    </xdr:from>
    <xdr:ext cx="2400300" cy="762000"/>
    <xdr:sp>
      <xdr:nvSpPr>
        <xdr:cNvPr id="9" name="Shape 26"/>
        <xdr:cNvSpPr txBox="1">
          <a:spLocks noChangeArrowheads="1"/>
        </xdr:cNvSpPr>
      </xdr:nvSpPr>
      <xdr:spPr>
        <a:xfrm>
          <a:off x="5648325" y="2476500"/>
          <a:ext cx="2400300" cy="762000"/>
        </a:xfrm>
        <a:prstGeom prst="rect">
          <a:avLst/>
        </a:prstGeom>
        <a:noFill/>
        <a:ln w="9525" cmpd="sng">
          <a:noFill/>
        </a:ln>
      </xdr:spPr>
      <xdr:txBody>
        <a:bodyPr vertOverflow="clip" wrap="square" lIns="91425" tIns="45700" rIns="91425" bIns="45700"/>
        <a:p>
          <a:pPr algn="l">
            <a:defRPr/>
          </a:pPr>
          <a:r>
            <a:rPr lang="en-US" cap="none" sz="1400" b="0" i="1" u="none" baseline="0">
              <a:solidFill>
                <a:srgbClr val="000000"/>
              </a:solidFill>
              <a:latin typeface="Calibri"/>
              <a:ea typeface="Calibri"/>
              <a:cs typeface="Calibri"/>
            </a:rPr>
            <a:t>Enter data in </a:t>
          </a:r>
          <a:r>
            <a:rPr lang="en-US" cap="none" sz="1400" b="1" i="1" u="none" baseline="0">
              <a:solidFill>
                <a:srgbClr val="333399"/>
              </a:solidFill>
              <a:latin typeface="Calibri"/>
              <a:ea typeface="Calibri"/>
              <a:cs typeface="Calibri"/>
            </a:rPr>
            <a:t>BLUE</a:t>
          </a:r>
          <a:r>
            <a:rPr lang="en-US" cap="none" sz="1400" b="0" i="1" u="none" baseline="0">
              <a:solidFill>
                <a:srgbClr val="000000"/>
              </a:solidFill>
              <a:latin typeface="Calibri"/>
              <a:ea typeface="Calibri"/>
              <a:cs typeface="Calibri"/>
            </a:rPr>
            <a:t> cells. Everything else will auto-calculate. Full instructions below.</a:t>
          </a:r>
        </a:p>
      </xdr:txBody>
    </xdr:sp>
    <xdr:clientData fLocksWithSheet="0"/>
  </xdr:oneCellAnchor>
  <xdr:twoCellAnchor editAs="oneCell">
    <xdr:from>
      <xdr:col>2</xdr:col>
      <xdr:colOff>76200</xdr:colOff>
      <xdr:row>0</xdr:row>
      <xdr:rowOff>66675</xdr:rowOff>
    </xdr:from>
    <xdr:to>
      <xdr:col>3</xdr:col>
      <xdr:colOff>1209675</xdr:colOff>
      <xdr:row>2</xdr:row>
      <xdr:rowOff>142875</xdr:rowOff>
    </xdr:to>
    <xdr:pic>
      <xdr:nvPicPr>
        <xdr:cNvPr id="10" name="image1.png"/>
        <xdr:cNvPicPr preferRelativeResize="1">
          <a:picLocks noChangeAspect="1"/>
        </xdr:cNvPicPr>
      </xdr:nvPicPr>
      <xdr:blipFill>
        <a:blip r:embed="rId1"/>
        <a:stretch>
          <a:fillRect/>
        </a:stretch>
      </xdr:blipFill>
      <xdr:spPr>
        <a:xfrm>
          <a:off x="571500" y="66675"/>
          <a:ext cx="1581150" cy="733425"/>
        </a:xfrm>
        <a:prstGeom prst="rect">
          <a:avLst/>
        </a:prstGeom>
        <a:noFill/>
        <a:ln w="9525" cmpd="sng">
          <a:noFill/>
        </a:ln>
      </xdr:spPr>
    </xdr:pic>
    <xdr:clientData fLocksWithSheet="0"/>
  </xdr:twoCellAnchor>
  <xdr:twoCellAnchor editAs="oneCell">
    <xdr:from>
      <xdr:col>4</xdr:col>
      <xdr:colOff>85725</xdr:colOff>
      <xdr:row>10</xdr:row>
      <xdr:rowOff>200025</xdr:rowOff>
    </xdr:from>
    <xdr:to>
      <xdr:col>4</xdr:col>
      <xdr:colOff>552450</xdr:colOff>
      <xdr:row>11</xdr:row>
      <xdr:rowOff>371475</xdr:rowOff>
    </xdr:to>
    <xdr:pic>
      <xdr:nvPicPr>
        <xdr:cNvPr id="11" name="image8.png" descr="Line arrow: Clockwise curve with solid fill"/>
        <xdr:cNvPicPr preferRelativeResize="1">
          <a:picLocks noChangeAspect="1"/>
        </xdr:cNvPicPr>
      </xdr:nvPicPr>
      <xdr:blipFill>
        <a:blip r:embed="rId2"/>
        <a:stretch>
          <a:fillRect/>
        </a:stretch>
      </xdr:blipFill>
      <xdr:spPr>
        <a:xfrm>
          <a:off x="5181600" y="2324100"/>
          <a:ext cx="466725" cy="552450"/>
        </a:xfrm>
        <a:prstGeom prst="rect">
          <a:avLst/>
        </a:prstGeom>
        <a:noFill/>
        <a:ln w="9525" cmpd="sng">
          <a:noFill/>
        </a:ln>
      </xdr:spPr>
    </xdr:pic>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0</xdr:row>
      <xdr:rowOff>504825</xdr:rowOff>
    </xdr:from>
    <xdr:ext cx="7086600" cy="1228725"/>
    <xdr:sp>
      <xdr:nvSpPr>
        <xdr:cNvPr id="1" name="Shape 27"/>
        <xdr:cNvSpPr txBox="1">
          <a:spLocks noChangeArrowheads="1"/>
        </xdr:cNvSpPr>
      </xdr:nvSpPr>
      <xdr:spPr>
        <a:xfrm>
          <a:off x="171450" y="504825"/>
          <a:ext cx="7086600" cy="1228725"/>
        </a:xfrm>
        <a:prstGeom prst="rect">
          <a:avLst/>
        </a:prstGeom>
        <a:noFill/>
        <a:ln w="9525" cmpd="sng">
          <a:noFill/>
        </a:ln>
      </xdr:spPr>
      <xdr:txBody>
        <a:bodyPr vertOverflow="clip" wrap="square" lIns="91425" tIns="45700" rIns="91425" bIns="45700"/>
        <a:p>
          <a:pPr algn="l">
            <a:defRPr/>
          </a:pPr>
          <a:r>
            <a:rPr lang="en-US" cap="none" sz="2800" b="1" i="0" u="none" baseline="0">
              <a:solidFill>
                <a:srgbClr val="000000"/>
              </a:solidFill>
              <a:latin typeface="Calibri"/>
              <a:ea typeface="Calibri"/>
              <a:cs typeface="Calibri"/>
            </a:rPr>
            <a:t>Error Reduction ROI Calculator 
</a:t>
          </a:r>
          <a:r>
            <a:rPr lang="en-US" cap="none" sz="2000" b="0" i="1" u="none" baseline="0">
              <a:solidFill>
                <a:srgbClr val="000000"/>
              </a:solidFill>
              <a:latin typeface="Calibri"/>
              <a:ea typeface="Calibri"/>
              <a:cs typeface="Calibri"/>
            </a:rPr>
            <a:t>Use this tool to roll up the total annual costs of the mistakes you identified 
and calculate the dollar value of training. </a:t>
          </a:r>
        </a:p>
      </xdr:txBody>
    </xdr:sp>
    <xdr:clientData fLocksWithSheet="0"/>
  </xdr:oneCellAnchor>
  <xdr:oneCellAnchor>
    <xdr:from>
      <xdr:col>15</xdr:col>
      <xdr:colOff>514350</xdr:colOff>
      <xdr:row>0</xdr:row>
      <xdr:rowOff>295275</xdr:rowOff>
    </xdr:from>
    <xdr:ext cx="1809750" cy="628650"/>
    <xdr:sp>
      <xdr:nvSpPr>
        <xdr:cNvPr id="2" name="Shape 28"/>
        <xdr:cNvSpPr txBox="1">
          <a:spLocks noChangeArrowheads="1"/>
        </xdr:cNvSpPr>
      </xdr:nvSpPr>
      <xdr:spPr>
        <a:xfrm>
          <a:off x="11087100" y="295275"/>
          <a:ext cx="1809750" cy="628650"/>
        </a:xfrm>
        <a:prstGeom prst="rect">
          <a:avLst/>
        </a:prstGeom>
        <a:noFill/>
        <a:ln w="9525" cmpd="sng">
          <a:noFill/>
        </a:ln>
      </xdr:spPr>
      <xdr:txBody>
        <a:bodyPr vertOverflow="clip" wrap="square" lIns="91425" tIns="45700" rIns="91425" bIns="45700"/>
        <a:p>
          <a:pPr algn="l">
            <a:defRPr/>
          </a:pPr>
          <a:r>
            <a:rPr lang="en-US" cap="none" sz="1100" b="0" i="0" u="none" baseline="0">
              <a:solidFill>
                <a:srgbClr val="000000"/>
              </a:solidFill>
              <a:latin typeface="Calibri"/>
              <a:ea typeface="Calibri"/>
              <a:cs typeface="Calibri"/>
            </a:rPr>
            <a:t>To show/hide instructions for each step (Columns L-O below), click on the +/- button above.</a:t>
          </a:r>
        </a:p>
      </xdr:txBody>
    </xdr:sp>
    <xdr:clientData fLocksWithSheet="0"/>
  </xdr:oneCellAnchor>
  <xdr:twoCellAnchor editAs="oneCell">
    <xdr:from>
      <xdr:col>1</xdr:col>
      <xdr:colOff>66675</xdr:colOff>
      <xdr:row>0</xdr:row>
      <xdr:rowOff>0</xdr:rowOff>
    </xdr:from>
    <xdr:to>
      <xdr:col>3</xdr:col>
      <xdr:colOff>247650</xdr:colOff>
      <xdr:row>0</xdr:row>
      <xdr:rowOff>609600</xdr:rowOff>
    </xdr:to>
    <xdr:pic>
      <xdr:nvPicPr>
        <xdr:cNvPr id="3" name="image1.png"/>
        <xdr:cNvPicPr preferRelativeResize="1">
          <a:picLocks noChangeAspect="1"/>
        </xdr:cNvPicPr>
      </xdr:nvPicPr>
      <xdr:blipFill>
        <a:blip r:embed="rId1"/>
        <a:stretch>
          <a:fillRect/>
        </a:stretch>
      </xdr:blipFill>
      <xdr:spPr>
        <a:xfrm>
          <a:off x="219075" y="0"/>
          <a:ext cx="1533525" cy="609600"/>
        </a:xfrm>
        <a:prstGeom prst="rect">
          <a:avLst/>
        </a:prstGeom>
        <a:noFill/>
        <a:ln w="9525" cmpd="sng">
          <a:noFill/>
        </a:ln>
      </xdr:spPr>
    </xdr:pic>
    <xdr:clientData fLocksWithSheet="0"/>
  </xdr:twoCellAnchor>
  <xdr:twoCellAnchor editAs="oneCell">
    <xdr:from>
      <xdr:col>1</xdr:col>
      <xdr:colOff>95250</xdr:colOff>
      <xdr:row>43</xdr:row>
      <xdr:rowOff>123825</xdr:rowOff>
    </xdr:from>
    <xdr:to>
      <xdr:col>1</xdr:col>
      <xdr:colOff>381000</xdr:colOff>
      <xdr:row>45</xdr:row>
      <xdr:rowOff>38100</xdr:rowOff>
    </xdr:to>
    <xdr:pic>
      <xdr:nvPicPr>
        <xdr:cNvPr id="4" name="image3.png" descr="Badge 3 with solid fill"/>
        <xdr:cNvPicPr preferRelativeResize="1">
          <a:picLocks noChangeAspect="1"/>
        </xdr:cNvPicPr>
      </xdr:nvPicPr>
      <xdr:blipFill>
        <a:blip r:embed="rId2"/>
        <a:stretch>
          <a:fillRect/>
        </a:stretch>
      </xdr:blipFill>
      <xdr:spPr>
        <a:xfrm>
          <a:off x="247650" y="8562975"/>
          <a:ext cx="285750" cy="276225"/>
        </a:xfrm>
        <a:prstGeom prst="rect">
          <a:avLst/>
        </a:prstGeom>
        <a:noFill/>
        <a:ln w="9525" cmpd="sng">
          <a:noFill/>
        </a:ln>
      </xdr:spPr>
    </xdr:pic>
    <xdr:clientData fLocksWithSheet="0"/>
  </xdr:twoCellAnchor>
  <xdr:twoCellAnchor editAs="oneCell">
    <xdr:from>
      <xdr:col>1</xdr:col>
      <xdr:colOff>76200</xdr:colOff>
      <xdr:row>21</xdr:row>
      <xdr:rowOff>123825</xdr:rowOff>
    </xdr:from>
    <xdr:to>
      <xdr:col>1</xdr:col>
      <xdr:colOff>371475</xdr:colOff>
      <xdr:row>23</xdr:row>
      <xdr:rowOff>76200</xdr:rowOff>
    </xdr:to>
    <xdr:pic>
      <xdr:nvPicPr>
        <xdr:cNvPr id="5" name="image5.png" descr="Badge 1 with solid fill"/>
        <xdr:cNvPicPr preferRelativeResize="1">
          <a:picLocks noChangeAspect="1"/>
        </xdr:cNvPicPr>
      </xdr:nvPicPr>
      <xdr:blipFill>
        <a:blip r:embed="rId3"/>
        <a:stretch>
          <a:fillRect/>
        </a:stretch>
      </xdr:blipFill>
      <xdr:spPr>
        <a:xfrm>
          <a:off x="228600" y="4581525"/>
          <a:ext cx="295275" cy="314325"/>
        </a:xfrm>
        <a:prstGeom prst="rect">
          <a:avLst/>
        </a:prstGeom>
        <a:noFill/>
        <a:ln w="9525" cmpd="sng">
          <a:noFill/>
        </a:ln>
      </xdr:spPr>
    </xdr:pic>
    <xdr:clientData fLocksWithSheet="0"/>
  </xdr:twoCellAnchor>
  <xdr:twoCellAnchor editAs="oneCell">
    <xdr:from>
      <xdr:col>15</xdr:col>
      <xdr:colOff>133350</xdr:colOff>
      <xdr:row>0</xdr:row>
      <xdr:rowOff>0</xdr:rowOff>
    </xdr:from>
    <xdr:to>
      <xdr:col>15</xdr:col>
      <xdr:colOff>571500</xdr:colOff>
      <xdr:row>0</xdr:row>
      <xdr:rowOff>542925</xdr:rowOff>
    </xdr:to>
    <xdr:pic>
      <xdr:nvPicPr>
        <xdr:cNvPr id="6" name="image6.png" descr="Line arrow: Clockwise curve with solid fill"/>
        <xdr:cNvPicPr preferRelativeResize="1">
          <a:picLocks noChangeAspect="1"/>
        </xdr:cNvPicPr>
      </xdr:nvPicPr>
      <xdr:blipFill>
        <a:blip r:embed="rId4"/>
        <a:stretch>
          <a:fillRect/>
        </a:stretch>
      </xdr:blipFill>
      <xdr:spPr>
        <a:xfrm>
          <a:off x="10706100" y="0"/>
          <a:ext cx="438150" cy="542925"/>
        </a:xfrm>
        <a:prstGeom prst="rect">
          <a:avLst/>
        </a:prstGeom>
        <a:noFill/>
        <a:ln w="9525" cmpd="sng">
          <a:noFill/>
        </a:ln>
      </xdr:spPr>
    </xdr:pic>
    <xdr:clientData fLocksWithSheet="0"/>
  </xdr:twoCellAnchor>
  <xdr:twoCellAnchor editAs="oneCell">
    <xdr:from>
      <xdr:col>2</xdr:col>
      <xdr:colOff>9525</xdr:colOff>
      <xdr:row>76</xdr:row>
      <xdr:rowOff>47625</xdr:rowOff>
    </xdr:from>
    <xdr:to>
      <xdr:col>3</xdr:col>
      <xdr:colOff>1962150</xdr:colOff>
      <xdr:row>81</xdr:row>
      <xdr:rowOff>114300</xdr:rowOff>
    </xdr:to>
    <xdr:pic>
      <xdr:nvPicPr>
        <xdr:cNvPr id="7" name="image4.png"/>
        <xdr:cNvPicPr preferRelativeResize="1">
          <a:picLocks noChangeAspect="1"/>
        </xdr:cNvPicPr>
      </xdr:nvPicPr>
      <xdr:blipFill>
        <a:blip r:embed="rId5"/>
        <a:stretch>
          <a:fillRect/>
        </a:stretch>
      </xdr:blipFill>
      <xdr:spPr>
        <a:xfrm>
          <a:off x="590550" y="13877925"/>
          <a:ext cx="2876550" cy="971550"/>
        </a:xfrm>
        <a:prstGeom prst="rect">
          <a:avLst/>
        </a:prstGeom>
        <a:noFill/>
        <a:ln w="9525" cmpd="sng">
          <a:noFill/>
        </a:ln>
      </xdr:spPr>
    </xdr:pic>
    <xdr:clientData fLocksWithSheet="0"/>
  </xdr:twoCellAnchor>
  <xdr:twoCellAnchor editAs="oneCell">
    <xdr:from>
      <xdr:col>1</xdr:col>
      <xdr:colOff>114300</xdr:colOff>
      <xdr:row>32</xdr:row>
      <xdr:rowOff>142875</xdr:rowOff>
    </xdr:from>
    <xdr:to>
      <xdr:col>1</xdr:col>
      <xdr:colOff>390525</xdr:colOff>
      <xdr:row>34</xdr:row>
      <xdr:rowOff>85725</xdr:rowOff>
    </xdr:to>
    <xdr:pic>
      <xdr:nvPicPr>
        <xdr:cNvPr id="8" name="image2.png" descr="Badge with solid fill"/>
        <xdr:cNvPicPr preferRelativeResize="1">
          <a:picLocks noChangeAspect="1"/>
        </xdr:cNvPicPr>
      </xdr:nvPicPr>
      <xdr:blipFill>
        <a:blip r:embed="rId6"/>
        <a:stretch>
          <a:fillRect/>
        </a:stretch>
      </xdr:blipFill>
      <xdr:spPr>
        <a:xfrm>
          <a:off x="266700" y="6591300"/>
          <a:ext cx="276225" cy="304800"/>
        </a:xfrm>
        <a:prstGeom prst="rect">
          <a:avLst/>
        </a:prstGeom>
        <a:noFill/>
        <a:ln w="9525" cmpd="sng">
          <a:noFill/>
        </a:ln>
      </xdr:spPr>
    </xdr:pic>
    <xdr:clientData fLocksWithSheet="0"/>
  </xdr:twoCellAnchor>
  <xdr:twoCellAnchor editAs="oneCell">
    <xdr:from>
      <xdr:col>1</xdr:col>
      <xdr:colOff>114300</xdr:colOff>
      <xdr:row>61</xdr:row>
      <xdr:rowOff>142875</xdr:rowOff>
    </xdr:from>
    <xdr:to>
      <xdr:col>1</xdr:col>
      <xdr:colOff>390525</xdr:colOff>
      <xdr:row>64</xdr:row>
      <xdr:rowOff>0</xdr:rowOff>
    </xdr:to>
    <xdr:pic>
      <xdr:nvPicPr>
        <xdr:cNvPr id="9" name="image7.png" descr="Badge 4 with solid fill"/>
        <xdr:cNvPicPr preferRelativeResize="1">
          <a:picLocks noChangeAspect="1"/>
        </xdr:cNvPicPr>
      </xdr:nvPicPr>
      <xdr:blipFill>
        <a:blip r:embed="rId7"/>
        <a:stretch>
          <a:fillRect/>
        </a:stretch>
      </xdr:blipFill>
      <xdr:spPr>
        <a:xfrm>
          <a:off x="266700" y="11610975"/>
          <a:ext cx="27622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earntowin.com/blog/training-roi"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hbr.org/2015/03/technology-can-save-onboarding-from-itself" TargetMode="External" /><Relationship Id="rId2" Type="http://schemas.openxmlformats.org/officeDocument/2006/relationships/hyperlink" Target="https://action.deloitte.com/insight/2737/workers-are-leaving.-what-can-you-do-about-it" TargetMode="Externa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1"/>
  </sheetPr>
  <dimension ref="A1:S20"/>
  <sheetViews>
    <sheetView showGridLines="0" zoomScalePageLayoutView="0" workbookViewId="0" topLeftCell="A1">
      <selection activeCell="A1" sqref="A1"/>
    </sheetView>
  </sheetViews>
  <sheetFormatPr defaultColWidth="14.57421875" defaultRowHeight="15" customHeight="1"/>
  <cols>
    <col min="1" max="1" width="2.28125" style="0" customWidth="1"/>
    <col min="2" max="2" width="6.421875" style="0" customWidth="1"/>
    <col min="3" max="3" width="45.7109375" style="0" customWidth="1"/>
    <col min="4" max="4" width="29.140625" style="0" customWidth="1"/>
    <col min="5" max="5" width="8.7109375" style="0" customWidth="1"/>
    <col min="6" max="6" width="2.00390625" style="0" customWidth="1"/>
    <col min="7" max="7" width="8.7109375" style="0" customWidth="1"/>
    <col min="8" max="8" width="11.28125" style="0" customWidth="1"/>
    <col min="9" max="26" width="8.7109375" style="0" customWidth="1"/>
    <col min="27" max="16384" width="14.421875" style="0" customWidth="1"/>
  </cols>
  <sheetData>
    <row r="1" spans="1:16" ht="51.75" customHeight="1">
      <c r="A1" s="1"/>
      <c r="B1" s="2"/>
      <c r="C1" s="2"/>
      <c r="D1" s="3"/>
      <c r="E1" s="4"/>
      <c r="F1" s="2"/>
      <c r="G1" s="1"/>
      <c r="H1" s="1"/>
      <c r="I1" s="1"/>
      <c r="J1" s="1"/>
      <c r="K1" s="1"/>
      <c r="L1" s="5"/>
      <c r="M1" s="1"/>
      <c r="N1" s="1"/>
      <c r="O1" s="1"/>
      <c r="P1" s="1"/>
    </row>
    <row r="2" spans="1:16" ht="39.75" customHeight="1">
      <c r="A2" s="1"/>
      <c r="B2" s="1"/>
      <c r="C2" s="6"/>
      <c r="D2" s="7"/>
      <c r="E2" s="7"/>
      <c r="F2" s="8"/>
      <c r="G2" s="2"/>
      <c r="H2" s="2"/>
      <c r="I2" s="1"/>
      <c r="J2" s="1"/>
      <c r="K2" s="1"/>
      <c r="L2" s="1"/>
      <c r="M2" s="1"/>
      <c r="N2" s="1"/>
      <c r="O2" s="1"/>
      <c r="P2" s="1"/>
    </row>
    <row r="3" ht="14.25" customHeight="1"/>
    <row r="4" spans="2:19" ht="14.25" customHeight="1">
      <c r="B4" s="9"/>
      <c r="C4" s="10" t="s">
        <v>0</v>
      </c>
      <c r="D4" s="9"/>
      <c r="E4" s="9"/>
      <c r="F4" s="9"/>
      <c r="G4" s="9"/>
      <c r="H4" s="9"/>
      <c r="I4" s="9"/>
      <c r="J4" s="9"/>
      <c r="K4" s="9"/>
      <c r="L4" s="9"/>
      <c r="M4" s="9"/>
      <c r="N4" s="9"/>
      <c r="O4" s="9"/>
      <c r="P4" s="9"/>
      <c r="Q4" s="9"/>
      <c r="R4" s="9"/>
      <c r="S4" s="9"/>
    </row>
    <row r="5" spans="2:14" ht="6.75" customHeight="1">
      <c r="B5" s="11"/>
      <c r="C5" s="12"/>
      <c r="D5" s="11"/>
      <c r="E5" s="11"/>
      <c r="F5" s="11"/>
      <c r="G5" s="11"/>
      <c r="H5" s="11"/>
      <c r="I5" s="11"/>
      <c r="J5" s="11"/>
      <c r="K5" s="11"/>
      <c r="L5" s="11"/>
      <c r="M5" s="11"/>
      <c r="N5" s="11"/>
    </row>
    <row r="6" spans="3:6" ht="14.25" customHeight="1">
      <c r="C6" s="13" t="s">
        <v>1</v>
      </c>
      <c r="D6" s="14"/>
      <c r="E6" s="14"/>
      <c r="F6" s="14"/>
    </row>
    <row r="7" spans="3:6" ht="14.25" customHeight="1">
      <c r="C7" s="13"/>
      <c r="D7" s="14"/>
      <c r="E7" s="14"/>
      <c r="F7" s="14"/>
    </row>
    <row r="8" spans="3:6" ht="14.25" customHeight="1">
      <c r="C8" s="13" t="s">
        <v>2</v>
      </c>
      <c r="D8" s="15" t="s">
        <v>3</v>
      </c>
      <c r="E8" s="14"/>
      <c r="F8" s="14"/>
    </row>
    <row r="9" ht="14.25" customHeight="1">
      <c r="C9" s="16"/>
    </row>
    <row r="10" ht="14.25" customHeight="1">
      <c r="C10" s="16"/>
    </row>
    <row r="11" spans="2:19" ht="14.25" customHeight="1">
      <c r="B11" s="9"/>
      <c r="C11" s="10" t="s">
        <v>4</v>
      </c>
      <c r="D11" s="9"/>
      <c r="E11" s="9"/>
      <c r="F11" s="9"/>
      <c r="G11" s="9"/>
      <c r="H11" s="9"/>
      <c r="I11" s="9"/>
      <c r="J11" s="9"/>
      <c r="K11" s="9"/>
      <c r="L11" s="9"/>
      <c r="M11" s="9"/>
      <c r="N11" s="9"/>
      <c r="O11" s="9"/>
      <c r="P11" s="9"/>
      <c r="Q11" s="9"/>
      <c r="R11" s="9"/>
      <c r="S11" s="9"/>
    </row>
    <row r="12" spans="2:14" ht="9" customHeight="1">
      <c r="B12" s="11"/>
      <c r="C12" s="12"/>
      <c r="D12" s="11"/>
      <c r="E12" s="11"/>
      <c r="F12" s="11"/>
      <c r="G12" s="11"/>
      <c r="H12" s="11"/>
      <c r="I12" s="11"/>
      <c r="J12" s="11"/>
      <c r="K12" s="11"/>
      <c r="L12" s="11"/>
      <c r="M12" s="11"/>
      <c r="N12" s="11"/>
    </row>
    <row r="13" spans="3:4" ht="14.25" customHeight="1">
      <c r="C13" s="13" t="s">
        <v>5</v>
      </c>
      <c r="D13" s="17"/>
    </row>
    <row r="14" spans="3:4" ht="14.25" customHeight="1">
      <c r="C14" s="13"/>
      <c r="D14" s="17"/>
    </row>
    <row r="15" spans="3:19" ht="14.25" customHeight="1">
      <c r="C15" s="18" t="s">
        <v>6</v>
      </c>
      <c r="D15" s="19" t="s">
        <v>7</v>
      </c>
      <c r="E15" s="20"/>
      <c r="F15" s="20"/>
      <c r="G15" s="20"/>
      <c r="H15" s="20"/>
      <c r="I15" s="20"/>
      <c r="J15" s="20"/>
      <c r="K15" s="20"/>
      <c r="L15" s="20"/>
      <c r="M15" s="20"/>
      <c r="N15" s="20"/>
      <c r="O15" s="20"/>
      <c r="P15" s="20"/>
      <c r="Q15" s="20"/>
      <c r="R15" s="20"/>
      <c r="S15" s="20"/>
    </row>
    <row r="16" spans="3:4" ht="18.75" customHeight="1">
      <c r="C16" s="21" t="s">
        <v>8</v>
      </c>
      <c r="D16" s="17" t="s">
        <v>9</v>
      </c>
    </row>
    <row r="17" spans="3:4" ht="18.75" customHeight="1">
      <c r="C17" s="21" t="s">
        <v>10</v>
      </c>
      <c r="D17" s="17" t="s">
        <v>11</v>
      </c>
    </row>
    <row r="18" spans="3:4" ht="18.75" customHeight="1">
      <c r="C18" s="21" t="s">
        <v>12</v>
      </c>
      <c r="D18" s="17" t="s">
        <v>13</v>
      </c>
    </row>
    <row r="19" spans="3:4" ht="18.75" customHeight="1">
      <c r="C19" s="22"/>
      <c r="D19" s="17"/>
    </row>
    <row r="20" spans="3:4" ht="14.25" customHeight="1">
      <c r="C20" s="16"/>
      <c r="D20" s="1"/>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hyperlinks>
    <hyperlink ref="D8" r:id="rId1" display="www.learntowin.com/blog/training-roi"/>
    <hyperlink ref="C16" location="'ROI Calc | Improved Onboarding'!A1" display="Training ROI Calculator | Improved Onboarding"/>
    <hyperlink ref="C17" location="'ROI Calc | Reduced Turnover'!A1" display="Training ROI Calculator | Reduced Employee Turnover"/>
    <hyperlink ref="C18" location="'ROI Calc | Error Reduction'!A1" display="Training ROI Calculator | Error Reduction Templates"/>
  </hyperlinks>
  <printOptions/>
  <pageMargins left="0.7" right="0.7" top="0.75" bottom="0.75" header="0" footer="0"/>
  <pageSetup horizontalDpi="600" verticalDpi="600" orientation="portrait"/>
  <drawing r:id="rId2"/>
</worksheet>
</file>

<file path=xl/worksheets/sheet2.xml><?xml version="1.0" encoding="utf-8"?>
<worksheet xmlns="http://schemas.openxmlformats.org/spreadsheetml/2006/main" xmlns:r="http://schemas.openxmlformats.org/officeDocument/2006/relationships">
  <sheetPr>
    <tabColor rgb="FF3C4A68"/>
  </sheetPr>
  <dimension ref="A1:Z1000"/>
  <sheetViews>
    <sheetView showGridLines="0" tabSelected="1" zoomScalePageLayoutView="0" workbookViewId="0" topLeftCell="A1">
      <selection activeCell="Q7" sqref="Q7"/>
    </sheetView>
  </sheetViews>
  <sheetFormatPr defaultColWidth="14.57421875" defaultRowHeight="15" customHeight="1" outlineLevelCol="1"/>
  <cols>
    <col min="1" max="1" width="2.28125" style="0" customWidth="1"/>
    <col min="2" max="2" width="6.421875" style="0" customWidth="1"/>
    <col min="3" max="3" width="13.8515625" style="0" customWidth="1"/>
    <col min="4" max="4" width="29.140625" style="0" customWidth="1"/>
    <col min="5" max="5" width="9.00390625" style="0" customWidth="1"/>
    <col min="6" max="6" width="2.00390625" style="0" customWidth="1"/>
    <col min="7" max="7" width="9.00390625" style="0" customWidth="1"/>
    <col min="8" max="8" width="11.28125" style="0" customWidth="1"/>
    <col min="9" max="15" width="9.00390625" style="0" hidden="1" customWidth="1" outlineLevel="1"/>
    <col min="16" max="16" width="9.00390625" style="0" customWidth="1" collapsed="1"/>
    <col min="17" max="24" width="9.00390625" style="0" customWidth="1"/>
    <col min="25" max="26" width="8.7109375" style="0" customWidth="1"/>
    <col min="27" max="16384" width="14.421875" style="0" customWidth="1"/>
  </cols>
  <sheetData>
    <row r="1" spans="1:26" ht="51.75" customHeight="1">
      <c r="A1" s="1"/>
      <c r="B1" s="2"/>
      <c r="C1" s="2"/>
      <c r="D1" s="3"/>
      <c r="E1" s="4"/>
      <c r="F1" s="2"/>
      <c r="G1" s="1"/>
      <c r="H1" s="1"/>
      <c r="I1" s="23"/>
      <c r="J1" s="1"/>
      <c r="K1" s="2"/>
      <c r="L1" s="2"/>
      <c r="M1" s="2"/>
      <c r="N1" s="2"/>
      <c r="O1" s="1"/>
      <c r="P1" s="1"/>
      <c r="Q1" s="1"/>
      <c r="R1" s="1"/>
      <c r="S1" s="1"/>
      <c r="T1" s="1"/>
      <c r="U1" s="1"/>
      <c r="V1" s="1"/>
      <c r="W1" s="1"/>
      <c r="X1" s="1"/>
      <c r="Y1" s="1"/>
      <c r="Z1" s="1"/>
    </row>
    <row r="2" spans="1:26" ht="39.75" customHeight="1">
      <c r="A2" s="1"/>
      <c r="B2" s="1"/>
      <c r="C2" s="6"/>
      <c r="D2" s="7"/>
      <c r="E2" s="7"/>
      <c r="F2" s="8"/>
      <c r="G2" s="2"/>
      <c r="H2" s="2"/>
      <c r="I2" s="24"/>
      <c r="J2" s="2"/>
      <c r="K2" s="2"/>
      <c r="L2" s="2"/>
      <c r="M2" s="2"/>
      <c r="N2" s="2"/>
      <c r="O2" s="1"/>
      <c r="P2" s="1"/>
      <c r="Q2" s="1"/>
      <c r="R2" s="1"/>
      <c r="S2" s="1"/>
      <c r="T2" s="1"/>
      <c r="U2" s="1"/>
      <c r="V2" s="1"/>
      <c r="W2" s="1"/>
      <c r="X2" s="1"/>
      <c r="Y2" s="1"/>
      <c r="Z2" s="1"/>
    </row>
    <row r="3" spans="1:26" ht="14.25" customHeight="1">
      <c r="A3" s="1"/>
      <c r="B3" s="1"/>
      <c r="C3" s="1"/>
      <c r="D3" s="1"/>
      <c r="E3" s="1"/>
      <c r="F3" s="1"/>
      <c r="G3" s="1"/>
      <c r="H3" s="1"/>
      <c r="I3" s="25"/>
      <c r="J3" s="1"/>
      <c r="K3" s="1"/>
      <c r="L3" s="1"/>
      <c r="M3" s="1"/>
      <c r="N3" s="1"/>
      <c r="O3" s="1"/>
      <c r="P3" s="1"/>
      <c r="Q3" s="1"/>
      <c r="R3" s="1"/>
      <c r="S3" s="1"/>
      <c r="T3" s="1"/>
      <c r="U3" s="1"/>
      <c r="V3" s="1"/>
      <c r="W3" s="1"/>
      <c r="X3" s="1"/>
      <c r="Y3" s="1"/>
      <c r="Z3" s="1"/>
    </row>
    <row r="4" spans="1:26" ht="14.25" customHeight="1">
      <c r="A4" s="1"/>
      <c r="B4" s="9"/>
      <c r="C4" s="10" t="s">
        <v>14</v>
      </c>
      <c r="D4" s="9"/>
      <c r="E4" s="9"/>
      <c r="F4" s="9"/>
      <c r="G4" s="9"/>
      <c r="H4" s="9"/>
      <c r="I4" s="26"/>
      <c r="J4" s="9"/>
      <c r="K4" s="9"/>
      <c r="L4" s="9"/>
      <c r="M4" s="9"/>
      <c r="N4" s="9"/>
      <c r="O4" s="9"/>
      <c r="P4" s="9"/>
      <c r="Q4" s="9"/>
      <c r="R4" s="9"/>
      <c r="S4" s="9"/>
      <c r="T4" s="9"/>
      <c r="U4" s="9"/>
      <c r="V4" s="9"/>
      <c r="W4" s="1"/>
      <c r="X4" s="1"/>
      <c r="Y4" s="1"/>
      <c r="Z4" s="1"/>
    </row>
    <row r="5" spans="1:26" ht="4.5" customHeight="1">
      <c r="A5" s="1"/>
      <c r="B5" s="11"/>
      <c r="C5" s="12"/>
      <c r="D5" s="11"/>
      <c r="E5" s="11"/>
      <c r="F5" s="11"/>
      <c r="G5" s="11"/>
      <c r="H5" s="11"/>
      <c r="I5" s="27"/>
      <c r="J5" s="11"/>
      <c r="K5" s="11"/>
      <c r="L5" s="11"/>
      <c r="M5" s="11"/>
      <c r="N5" s="11"/>
      <c r="O5" s="11"/>
      <c r="P5" s="11"/>
      <c r="Q5" s="11"/>
      <c r="R5" s="11"/>
      <c r="S5" s="11"/>
      <c r="T5" s="11"/>
      <c r="U5" s="11"/>
      <c r="V5" s="11"/>
      <c r="W5" s="1"/>
      <c r="X5" s="1"/>
      <c r="Y5" s="1"/>
      <c r="Z5" s="1"/>
    </row>
    <row r="6" spans="1:26" ht="14.25" customHeight="1">
      <c r="A6" s="1"/>
      <c r="B6" s="1"/>
      <c r="C6" s="16" t="s">
        <v>15</v>
      </c>
      <c r="D6" s="1"/>
      <c r="E6" s="1"/>
      <c r="F6" s="1"/>
      <c r="G6" s="1"/>
      <c r="H6" s="1"/>
      <c r="I6" s="25"/>
      <c r="J6" s="1"/>
      <c r="K6" s="1"/>
      <c r="L6" s="1"/>
      <c r="M6" s="1"/>
      <c r="N6" s="1"/>
      <c r="O6" s="1"/>
      <c r="P6" s="1"/>
      <c r="Q6" s="1"/>
      <c r="R6" s="1"/>
      <c r="S6" s="1"/>
      <c r="T6" s="1"/>
      <c r="U6" s="1"/>
      <c r="V6" s="1"/>
      <c r="W6" s="1"/>
      <c r="X6" s="1"/>
      <c r="Y6" s="1"/>
      <c r="Z6" s="1"/>
    </row>
    <row r="7" spans="1:26" ht="14.25" customHeight="1">
      <c r="A7" s="1"/>
      <c r="B7" s="1"/>
      <c r="C7" s="16" t="s">
        <v>16</v>
      </c>
      <c r="D7" s="1"/>
      <c r="E7" s="1"/>
      <c r="F7" s="1"/>
      <c r="G7" s="1"/>
      <c r="H7" s="1"/>
      <c r="I7" s="25"/>
      <c r="J7" s="1"/>
      <c r="K7" s="1"/>
      <c r="L7" s="1"/>
      <c r="M7" s="1"/>
      <c r="N7" s="1"/>
      <c r="O7" s="1"/>
      <c r="P7" s="1"/>
      <c r="Q7" s="1"/>
      <c r="R7" s="1"/>
      <c r="S7" s="1"/>
      <c r="T7" s="1"/>
      <c r="U7" s="1"/>
      <c r="V7" s="1"/>
      <c r="W7" s="1"/>
      <c r="X7" s="1"/>
      <c r="Y7" s="1"/>
      <c r="Z7" s="1"/>
    </row>
    <row r="8" spans="1:26" ht="14.25" customHeight="1">
      <c r="A8" s="1"/>
      <c r="B8" s="1"/>
      <c r="C8" s="16" t="s">
        <v>17</v>
      </c>
      <c r="D8" s="1"/>
      <c r="E8" s="1"/>
      <c r="F8" s="1"/>
      <c r="G8" s="1"/>
      <c r="H8" s="1"/>
      <c r="I8" s="25"/>
      <c r="J8" s="1"/>
      <c r="K8" s="1"/>
      <c r="L8" s="1"/>
      <c r="M8" s="1"/>
      <c r="N8" s="1"/>
      <c r="O8" s="1"/>
      <c r="P8" s="1"/>
      <c r="Q8" s="1"/>
      <c r="R8" s="1"/>
      <c r="S8" s="1"/>
      <c r="T8" s="1"/>
      <c r="U8" s="1"/>
      <c r="V8" s="1"/>
      <c r="W8" s="1"/>
      <c r="X8" s="1"/>
      <c r="Y8" s="1"/>
      <c r="Z8" s="1"/>
    </row>
    <row r="9" spans="1:26" ht="14.25" customHeight="1">
      <c r="A9" s="1"/>
      <c r="B9" s="1"/>
      <c r="C9" s="16" t="s">
        <v>18</v>
      </c>
      <c r="D9" s="1"/>
      <c r="E9" s="1"/>
      <c r="F9" s="1"/>
      <c r="G9" s="1"/>
      <c r="H9" s="1"/>
      <c r="I9" s="25"/>
      <c r="J9" s="1"/>
      <c r="K9" s="1"/>
      <c r="L9" s="1"/>
      <c r="M9" s="1"/>
      <c r="N9" s="1"/>
      <c r="O9" s="1"/>
      <c r="P9" s="1"/>
      <c r="Q9" s="1"/>
      <c r="R9" s="1"/>
      <c r="S9" s="1"/>
      <c r="T9" s="1"/>
      <c r="U9" s="1"/>
      <c r="V9" s="1"/>
      <c r="W9" s="1"/>
      <c r="X9" s="1"/>
      <c r="Y9" s="1"/>
      <c r="Z9" s="1"/>
    </row>
    <row r="10" spans="1:26" ht="14.25" customHeight="1">
      <c r="A10" s="1"/>
      <c r="B10" s="1"/>
      <c r="C10" s="1"/>
      <c r="D10" s="1"/>
      <c r="E10" s="1"/>
      <c r="F10" s="1"/>
      <c r="G10" s="1"/>
      <c r="H10" s="1"/>
      <c r="I10" s="25"/>
      <c r="J10" s="1"/>
      <c r="K10" s="1"/>
      <c r="L10" s="1"/>
      <c r="M10" s="1"/>
      <c r="N10" s="1"/>
      <c r="O10" s="1"/>
      <c r="P10" s="1"/>
      <c r="Q10" s="1"/>
      <c r="R10" s="1"/>
      <c r="S10" s="1"/>
      <c r="T10" s="1"/>
      <c r="U10" s="1"/>
      <c r="V10" s="1"/>
      <c r="W10" s="1"/>
      <c r="X10" s="1"/>
      <c r="Y10" s="1"/>
      <c r="Z10" s="1"/>
    </row>
    <row r="11" spans="1:26" ht="21" customHeight="1">
      <c r="A11" s="1"/>
      <c r="B11" s="11"/>
      <c r="C11" s="10" t="s">
        <v>19</v>
      </c>
      <c r="D11" s="9"/>
      <c r="E11" s="9"/>
      <c r="F11" s="9"/>
      <c r="G11" s="9"/>
      <c r="H11" s="9"/>
      <c r="I11" s="26"/>
      <c r="J11" s="9"/>
      <c r="K11" s="9"/>
      <c r="L11" s="9"/>
      <c r="M11" s="9"/>
      <c r="N11" s="9"/>
      <c r="O11" s="9"/>
      <c r="P11" s="9"/>
      <c r="Q11" s="9"/>
      <c r="R11" s="9"/>
      <c r="S11" s="9"/>
      <c r="T11" s="9"/>
      <c r="U11" s="9"/>
      <c r="V11" s="9"/>
      <c r="W11" s="1"/>
      <c r="X11" s="1"/>
      <c r="Y11" s="1"/>
      <c r="Z11" s="1"/>
    </row>
    <row r="12" spans="1:26" ht="5.2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row>
    <row r="13" spans="1:26" ht="14.25" customHeight="1">
      <c r="A13" s="1"/>
      <c r="B13" s="1"/>
      <c r="C13" s="25" t="s">
        <v>20</v>
      </c>
      <c r="D13" s="1"/>
      <c r="E13" s="1"/>
      <c r="F13" s="1"/>
      <c r="G13" s="1"/>
      <c r="H13" s="1"/>
      <c r="I13" s="25"/>
      <c r="J13" s="1"/>
      <c r="K13" s="1"/>
      <c r="L13" s="1"/>
      <c r="M13" s="1"/>
      <c r="N13" s="1"/>
      <c r="O13" s="1"/>
      <c r="P13" s="1"/>
      <c r="Q13" s="1"/>
      <c r="R13" s="1"/>
      <c r="S13" s="1"/>
      <c r="T13" s="1"/>
      <c r="U13" s="1"/>
      <c r="V13" s="1"/>
      <c r="W13" s="1"/>
      <c r="X13" s="1"/>
      <c r="Y13" s="1"/>
      <c r="Z13" s="1"/>
    </row>
    <row r="14" spans="1:26" ht="5.2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row>
    <row r="15" spans="1:26" ht="14.25" customHeight="1">
      <c r="A15" s="1"/>
      <c r="B15" s="1"/>
      <c r="C15" s="28">
        <v>150</v>
      </c>
      <c r="D15" s="29" t="s">
        <v>21</v>
      </c>
      <c r="E15" s="1"/>
      <c r="F15" s="1"/>
      <c r="G15" s="1"/>
      <c r="H15" s="1"/>
      <c r="I15" s="25"/>
      <c r="J15" s="1"/>
      <c r="K15" s="1"/>
      <c r="L15" s="1"/>
      <c r="M15" s="1"/>
      <c r="N15" s="1"/>
      <c r="O15" s="1"/>
      <c r="P15" s="1"/>
      <c r="Q15" s="1"/>
      <c r="R15" s="1"/>
      <c r="S15" s="1"/>
      <c r="T15" s="1"/>
      <c r="U15" s="1"/>
      <c r="V15" s="1"/>
      <c r="W15" s="1"/>
      <c r="X15" s="1"/>
      <c r="Y15" s="1"/>
      <c r="Z15" s="1"/>
    </row>
    <row r="16" spans="1:26" ht="14.25" customHeight="1">
      <c r="A16" s="1"/>
      <c r="B16" s="1"/>
      <c r="C16" s="30">
        <v>50000</v>
      </c>
      <c r="D16" s="29" t="s">
        <v>22</v>
      </c>
      <c r="E16" s="1"/>
      <c r="F16" s="1"/>
      <c r="G16" s="1"/>
      <c r="H16" s="1"/>
      <c r="I16" s="25"/>
      <c r="J16" s="1"/>
      <c r="K16" s="1"/>
      <c r="L16" s="1"/>
      <c r="M16" s="1"/>
      <c r="N16" s="1"/>
      <c r="O16" s="1"/>
      <c r="P16" s="1"/>
      <c r="Q16" s="1"/>
      <c r="R16" s="1"/>
      <c r="S16" s="1"/>
      <c r="T16" s="1"/>
      <c r="U16" s="1"/>
      <c r="V16" s="1"/>
      <c r="W16" s="1"/>
      <c r="X16" s="1"/>
      <c r="Y16" s="1"/>
      <c r="Z16" s="1"/>
    </row>
    <row r="17" spans="1:26" ht="14.25" customHeight="1">
      <c r="A17" s="1"/>
      <c r="B17" s="1"/>
      <c r="C17" s="30">
        <v>15000</v>
      </c>
      <c r="D17" s="29" t="s">
        <v>23</v>
      </c>
      <c r="E17" s="1"/>
      <c r="F17" s="1"/>
      <c r="G17" s="1"/>
      <c r="H17" s="1"/>
      <c r="I17" s="25" t="s">
        <v>24</v>
      </c>
      <c r="J17" s="1"/>
      <c r="K17" s="1"/>
      <c r="L17" s="1"/>
      <c r="M17" s="1"/>
      <c r="N17" s="1"/>
      <c r="O17" s="1"/>
      <c r="P17" s="1"/>
      <c r="Q17" s="1"/>
      <c r="R17" s="1"/>
      <c r="S17" s="1"/>
      <c r="T17" s="1"/>
      <c r="U17" s="1"/>
      <c r="V17" s="1"/>
      <c r="W17" s="1"/>
      <c r="X17" s="1"/>
      <c r="Y17" s="1"/>
      <c r="Z17" s="1"/>
    </row>
    <row r="18" spans="1:26" ht="14.25" customHeight="1">
      <c r="A18" s="1"/>
      <c r="B18" s="1"/>
      <c r="C18" s="28">
        <v>240</v>
      </c>
      <c r="D18" s="29" t="s">
        <v>25</v>
      </c>
      <c r="E18" s="1"/>
      <c r="F18" s="1"/>
      <c r="G18" s="1"/>
      <c r="H18" s="1"/>
      <c r="I18" s="25" t="s">
        <v>26</v>
      </c>
      <c r="J18" s="1"/>
      <c r="K18" s="1"/>
      <c r="L18" s="1"/>
      <c r="M18" s="1"/>
      <c r="N18" s="1"/>
      <c r="O18" s="1"/>
      <c r="P18" s="1"/>
      <c r="Q18" s="1"/>
      <c r="R18" s="1"/>
      <c r="S18" s="1"/>
      <c r="T18" s="1"/>
      <c r="U18" s="1"/>
      <c r="V18" s="1"/>
      <c r="W18" s="1"/>
      <c r="X18" s="1"/>
      <c r="Y18" s="1"/>
      <c r="Z18" s="1"/>
    </row>
    <row r="19" spans="1:26" ht="14.25" customHeight="1">
      <c r="A19" s="1"/>
      <c r="B19" s="1"/>
      <c r="C19" s="31">
        <f>C16/C18</f>
        <v>208.33333333333334</v>
      </c>
      <c r="D19" s="29" t="s">
        <v>27</v>
      </c>
      <c r="E19" s="1"/>
      <c r="F19" s="1"/>
      <c r="G19" s="1"/>
      <c r="H19" s="1"/>
      <c r="I19" s="25" t="s">
        <v>28</v>
      </c>
      <c r="J19" s="1"/>
      <c r="K19" s="1"/>
      <c r="L19" s="1"/>
      <c r="M19" s="1"/>
      <c r="N19" s="1"/>
      <c r="O19" s="1"/>
      <c r="P19" s="1"/>
      <c r="Q19" s="1"/>
      <c r="R19" s="1"/>
      <c r="S19" s="1"/>
      <c r="T19" s="1"/>
      <c r="U19" s="1"/>
      <c r="V19" s="1"/>
      <c r="W19" s="1"/>
      <c r="X19" s="1"/>
      <c r="Y19" s="1"/>
      <c r="Z19" s="1"/>
    </row>
    <row r="20" spans="1:26" ht="14.25" customHeight="1">
      <c r="A20" s="1"/>
      <c r="B20" s="1"/>
      <c r="C20" s="31">
        <f>C16/12</f>
        <v>4166.666666666667</v>
      </c>
      <c r="D20" s="29" t="s">
        <v>29</v>
      </c>
      <c r="E20" s="1"/>
      <c r="F20" s="1"/>
      <c r="G20" s="1"/>
      <c r="H20" s="1"/>
      <c r="I20" s="25" t="s">
        <v>28</v>
      </c>
      <c r="J20" s="1"/>
      <c r="K20" s="1"/>
      <c r="L20" s="1"/>
      <c r="M20" s="1"/>
      <c r="N20" s="1"/>
      <c r="O20" s="1"/>
      <c r="P20" s="1"/>
      <c r="Q20" s="1"/>
      <c r="R20" s="1"/>
      <c r="S20" s="1"/>
      <c r="T20" s="1"/>
      <c r="U20" s="1"/>
      <c r="V20" s="1"/>
      <c r="W20" s="1"/>
      <c r="X20" s="1"/>
      <c r="Y20" s="1"/>
      <c r="Z20" s="1"/>
    </row>
    <row r="21" spans="1:26" ht="14.25" customHeight="1">
      <c r="A21" s="1"/>
      <c r="B21" s="1"/>
      <c r="C21" s="30">
        <v>20000</v>
      </c>
      <c r="D21" s="29" t="s">
        <v>30</v>
      </c>
      <c r="E21" s="1"/>
      <c r="F21" s="1"/>
      <c r="G21" s="1"/>
      <c r="H21" s="1"/>
      <c r="I21" s="25" t="s">
        <v>31</v>
      </c>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25"/>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25"/>
      <c r="J23" s="1"/>
      <c r="K23" s="1"/>
      <c r="L23" s="1"/>
      <c r="M23" s="1"/>
      <c r="N23" s="1"/>
      <c r="O23" s="1"/>
      <c r="P23" s="1"/>
      <c r="Q23" s="1"/>
      <c r="R23" s="1"/>
      <c r="S23" s="1"/>
      <c r="T23" s="1"/>
      <c r="U23" s="1"/>
      <c r="V23" s="1"/>
      <c r="W23" s="1"/>
      <c r="X23" s="1"/>
      <c r="Y23" s="1"/>
      <c r="Z23" s="1"/>
    </row>
    <row r="24" spans="1:26" ht="21.75" customHeight="1">
      <c r="A24" s="1"/>
      <c r="B24" s="11"/>
      <c r="C24" s="10" t="s">
        <v>32</v>
      </c>
      <c r="D24" s="9"/>
      <c r="E24" s="9"/>
      <c r="F24" s="9"/>
      <c r="G24" s="9"/>
      <c r="H24" s="9"/>
      <c r="I24" s="26"/>
      <c r="J24" s="9"/>
      <c r="K24" s="9"/>
      <c r="L24" s="9"/>
      <c r="M24" s="9"/>
      <c r="N24" s="9"/>
      <c r="O24" s="9"/>
      <c r="P24" s="9"/>
      <c r="Q24" s="9"/>
      <c r="R24" s="9"/>
      <c r="S24" s="9"/>
      <c r="T24" s="9"/>
      <c r="U24" s="9"/>
      <c r="V24" s="9"/>
      <c r="W24" s="1"/>
      <c r="X24" s="1"/>
      <c r="Y24" s="1"/>
      <c r="Z24" s="1"/>
    </row>
    <row r="25" spans="1:26" ht="5.2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ht="14.25" customHeight="1">
      <c r="A26" s="1"/>
      <c r="B26" s="1"/>
      <c r="C26" s="25" t="s">
        <v>33</v>
      </c>
      <c r="D26" s="1"/>
      <c r="E26" s="1"/>
      <c r="F26" s="1"/>
      <c r="G26" s="1"/>
      <c r="H26" s="1"/>
      <c r="I26" s="25"/>
      <c r="J26" s="1"/>
      <c r="K26" s="1"/>
      <c r="L26" s="1"/>
      <c r="M26" s="1"/>
      <c r="N26" s="1"/>
      <c r="O26" s="1"/>
      <c r="P26" s="1"/>
      <c r="Q26" s="1"/>
      <c r="R26" s="1"/>
      <c r="S26" s="1"/>
      <c r="T26" s="1"/>
      <c r="U26" s="1"/>
      <c r="V26" s="1"/>
      <c r="W26" s="1"/>
      <c r="X26" s="1"/>
      <c r="Y26" s="1"/>
      <c r="Z26" s="1"/>
    </row>
    <row r="27" spans="1:26" ht="5.25"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4.25" customHeight="1">
      <c r="A28" s="1"/>
      <c r="B28" s="1"/>
      <c r="C28" s="1"/>
      <c r="D28" s="1"/>
      <c r="E28" s="32" t="s">
        <v>34</v>
      </c>
      <c r="F28" s="33"/>
      <c r="G28" s="32" t="s">
        <v>35</v>
      </c>
      <c r="H28" s="34"/>
      <c r="I28" s="25"/>
      <c r="J28" s="1"/>
      <c r="K28" s="1"/>
      <c r="L28" s="1"/>
      <c r="M28" s="1"/>
      <c r="N28" s="1"/>
      <c r="O28" s="1"/>
      <c r="P28" s="1"/>
      <c r="Q28" s="1"/>
      <c r="R28" s="1"/>
      <c r="S28" s="1"/>
      <c r="T28" s="1"/>
      <c r="U28" s="1"/>
      <c r="V28" s="1"/>
      <c r="W28" s="1"/>
      <c r="X28" s="1"/>
      <c r="Y28" s="1"/>
      <c r="Z28" s="1"/>
    </row>
    <row r="29" spans="1:26" ht="14.25" customHeight="1">
      <c r="A29" s="1"/>
      <c r="B29" s="1"/>
      <c r="C29" s="1" t="s">
        <v>36</v>
      </c>
      <c r="D29" s="1"/>
      <c r="E29" s="35">
        <v>20</v>
      </c>
      <c r="F29" s="36"/>
      <c r="G29" s="35">
        <v>15</v>
      </c>
      <c r="H29" s="37"/>
      <c r="I29" s="25" t="s">
        <v>37</v>
      </c>
      <c r="J29" s="1"/>
      <c r="K29" s="1"/>
      <c r="L29" s="1"/>
      <c r="M29" s="1"/>
      <c r="N29" s="1"/>
      <c r="O29" s="1"/>
      <c r="P29" s="1"/>
      <c r="Q29" s="1"/>
      <c r="R29" s="1"/>
      <c r="S29" s="1"/>
      <c r="T29" s="1"/>
      <c r="U29" s="1"/>
      <c r="V29" s="1"/>
      <c r="W29" s="1"/>
      <c r="X29" s="1"/>
      <c r="Y29" s="1"/>
      <c r="Z29" s="1"/>
    </row>
    <row r="30" spans="1:26" ht="14.25" customHeight="1">
      <c r="A30" s="1"/>
      <c r="B30" s="1"/>
      <c r="C30" s="1" t="s">
        <v>38</v>
      </c>
      <c r="D30" s="1"/>
      <c r="E30" s="38">
        <v>0.25</v>
      </c>
      <c r="F30" s="36"/>
      <c r="G30" s="38">
        <v>0.2</v>
      </c>
      <c r="H30" s="39"/>
      <c r="I30" s="25"/>
      <c r="J30" s="1"/>
      <c r="K30" s="1"/>
      <c r="L30" s="1"/>
      <c r="M30" s="1"/>
      <c r="N30" s="1"/>
      <c r="O30" s="1"/>
      <c r="P30" s="1"/>
      <c r="Q30" s="1"/>
      <c r="R30" s="1"/>
      <c r="S30" s="1"/>
      <c r="T30" s="1"/>
      <c r="U30" s="1"/>
      <c r="V30" s="1"/>
      <c r="W30" s="1"/>
      <c r="X30" s="1"/>
      <c r="Y30" s="1"/>
      <c r="Z30" s="1"/>
    </row>
    <row r="31" spans="1:26" ht="14.25" customHeight="1">
      <c r="A31" s="1"/>
      <c r="B31" s="1"/>
      <c r="C31" s="1" t="s">
        <v>39</v>
      </c>
      <c r="D31" s="25"/>
      <c r="E31" s="30">
        <v>750</v>
      </c>
      <c r="F31" s="40"/>
      <c r="G31" s="30">
        <v>500</v>
      </c>
      <c r="H31" s="41"/>
      <c r="I31" s="25"/>
      <c r="J31" s="1"/>
      <c r="K31" s="1"/>
      <c r="L31" s="1"/>
      <c r="M31" s="1" t="s">
        <v>40</v>
      </c>
      <c r="N31" s="1"/>
      <c r="O31" s="1"/>
      <c r="P31" s="1"/>
      <c r="Q31" s="1"/>
      <c r="R31" s="1"/>
      <c r="S31" s="1"/>
      <c r="T31" s="1"/>
      <c r="U31" s="1"/>
      <c r="V31" s="1"/>
      <c r="W31" s="1"/>
      <c r="X31" s="1"/>
      <c r="Y31" s="1"/>
      <c r="Z31" s="1"/>
    </row>
    <row r="32" spans="1:26" ht="14.25" customHeight="1">
      <c r="A32" s="1"/>
      <c r="B32" s="1"/>
      <c r="C32" s="1" t="s">
        <v>41</v>
      </c>
      <c r="D32" s="1"/>
      <c r="E32" s="36"/>
      <c r="F32" s="36"/>
      <c r="G32" s="36"/>
      <c r="H32" s="1"/>
      <c r="I32" s="25" t="s">
        <v>42</v>
      </c>
      <c r="J32" s="1"/>
      <c r="K32" s="1"/>
      <c r="L32" s="1"/>
      <c r="M32" s="20" t="s">
        <v>34</v>
      </c>
      <c r="N32" s="20" t="s">
        <v>35</v>
      </c>
      <c r="O32" s="20" t="s">
        <v>43</v>
      </c>
      <c r="P32" s="1"/>
      <c r="Q32" s="1"/>
      <c r="R32" s="1"/>
      <c r="S32" s="1"/>
      <c r="T32" s="1"/>
      <c r="U32" s="1"/>
      <c r="V32" s="1"/>
      <c r="W32" s="1"/>
      <c r="X32" s="1"/>
      <c r="Y32" s="1"/>
      <c r="Z32" s="1"/>
    </row>
    <row r="33" spans="1:26" ht="14.25" customHeight="1">
      <c r="A33" s="1"/>
      <c r="B33" s="1"/>
      <c r="C33" s="29" t="s">
        <v>44</v>
      </c>
      <c r="D33" s="1"/>
      <c r="E33" s="38">
        <v>0.5</v>
      </c>
      <c r="F33" s="36"/>
      <c r="G33" s="38">
        <v>0.65</v>
      </c>
      <c r="H33" s="39"/>
      <c r="I33" s="25" t="s">
        <v>45</v>
      </c>
      <c r="J33" s="1"/>
      <c r="K33" s="1"/>
      <c r="L33" s="1"/>
      <c r="M33" s="42">
        <f aca="true" t="shared" si="0" ref="M33:M38">(1-E33)*$C$20*$C$15</f>
        <v>312500</v>
      </c>
      <c r="N33" s="42">
        <f aca="true" t="shared" si="1" ref="N33:N38">(1-G33)*$C$20*$C$15</f>
        <v>218750</v>
      </c>
      <c r="O33" s="42">
        <f aca="true" t="shared" si="2" ref="O33:O38">M33-N33</f>
        <v>93750</v>
      </c>
      <c r="P33" s="1"/>
      <c r="Q33" s="1"/>
      <c r="R33" s="1"/>
      <c r="S33" s="1"/>
      <c r="T33" s="1"/>
      <c r="U33" s="1"/>
      <c r="V33" s="1"/>
      <c r="W33" s="1"/>
      <c r="X33" s="1"/>
      <c r="Y33" s="1"/>
      <c r="Z33" s="1"/>
    </row>
    <row r="34" spans="1:26" ht="14.25" customHeight="1">
      <c r="A34" s="1"/>
      <c r="B34" s="1"/>
      <c r="C34" s="29" t="s">
        <v>46</v>
      </c>
      <c r="D34" s="1"/>
      <c r="E34" s="38">
        <v>0.6</v>
      </c>
      <c r="F34" s="36"/>
      <c r="G34" s="38">
        <v>0.75</v>
      </c>
      <c r="H34" s="39"/>
      <c r="I34" s="25"/>
      <c r="J34" s="1"/>
      <c r="K34" s="1"/>
      <c r="L34" s="1"/>
      <c r="M34" s="42">
        <f t="shared" si="0"/>
        <v>250000.00000000006</v>
      </c>
      <c r="N34" s="42">
        <f t="shared" si="1"/>
        <v>156250</v>
      </c>
      <c r="O34" s="42">
        <f t="shared" si="2"/>
        <v>93750.00000000006</v>
      </c>
      <c r="P34" s="1"/>
      <c r="Q34" s="1"/>
      <c r="R34" s="1"/>
      <c r="S34" s="1"/>
      <c r="T34" s="1"/>
      <c r="U34" s="1"/>
      <c r="V34" s="1"/>
      <c r="W34" s="1"/>
      <c r="X34" s="1"/>
      <c r="Y34" s="1"/>
      <c r="Z34" s="1"/>
    </row>
    <row r="35" spans="1:26" ht="14.25" customHeight="1">
      <c r="A35" s="1"/>
      <c r="B35" s="1"/>
      <c r="C35" s="29" t="s">
        <v>47</v>
      </c>
      <c r="D35" s="1"/>
      <c r="E35" s="38">
        <v>0.7</v>
      </c>
      <c r="F35" s="36"/>
      <c r="G35" s="38">
        <v>0.85</v>
      </c>
      <c r="H35" s="39"/>
      <c r="I35" s="25"/>
      <c r="J35" s="1"/>
      <c r="K35" s="1"/>
      <c r="L35" s="1"/>
      <c r="M35" s="42">
        <f t="shared" si="0"/>
        <v>187500.00000000003</v>
      </c>
      <c r="N35" s="42">
        <f t="shared" si="1"/>
        <v>93750.00000000001</v>
      </c>
      <c r="O35" s="42">
        <f t="shared" si="2"/>
        <v>93750.00000000001</v>
      </c>
      <c r="P35" s="1"/>
      <c r="Q35" s="1"/>
      <c r="R35" s="1"/>
      <c r="S35" s="1"/>
      <c r="T35" s="1"/>
      <c r="U35" s="1"/>
      <c r="V35" s="1"/>
      <c r="W35" s="1"/>
      <c r="X35" s="1"/>
      <c r="Y35" s="1"/>
      <c r="Z35" s="1"/>
    </row>
    <row r="36" spans="1:26" ht="14.25" customHeight="1">
      <c r="A36" s="1"/>
      <c r="B36" s="1"/>
      <c r="C36" s="29" t="s">
        <v>48</v>
      </c>
      <c r="D36" s="1"/>
      <c r="E36" s="38">
        <v>0.8</v>
      </c>
      <c r="F36" s="36"/>
      <c r="G36" s="38">
        <v>0.95</v>
      </c>
      <c r="H36" s="39"/>
      <c r="I36" s="25"/>
      <c r="J36" s="1"/>
      <c r="K36" s="1"/>
      <c r="L36" s="1"/>
      <c r="M36" s="42">
        <f t="shared" si="0"/>
        <v>124999.99999999999</v>
      </c>
      <c r="N36" s="42">
        <f t="shared" si="1"/>
        <v>31250.000000000033</v>
      </c>
      <c r="O36" s="42">
        <f t="shared" si="2"/>
        <v>93749.99999999996</v>
      </c>
      <c r="P36" s="1"/>
      <c r="Q36" s="1"/>
      <c r="R36" s="1"/>
      <c r="S36" s="1"/>
      <c r="T36" s="1"/>
      <c r="U36" s="1"/>
      <c r="V36" s="1"/>
      <c r="W36" s="1"/>
      <c r="X36" s="1"/>
      <c r="Y36" s="1"/>
      <c r="Z36" s="1"/>
    </row>
    <row r="37" spans="1:26" ht="14.25" customHeight="1">
      <c r="A37" s="1"/>
      <c r="B37" s="1"/>
      <c r="C37" s="29" t="s">
        <v>49</v>
      </c>
      <c r="D37" s="1"/>
      <c r="E37" s="38">
        <v>0.9</v>
      </c>
      <c r="F37" s="36"/>
      <c r="G37" s="38">
        <v>1</v>
      </c>
      <c r="H37" s="39"/>
      <c r="I37" s="25"/>
      <c r="J37" s="1"/>
      <c r="K37" s="1"/>
      <c r="L37" s="1"/>
      <c r="M37" s="42">
        <f t="shared" si="0"/>
        <v>62499.99999999999</v>
      </c>
      <c r="N37" s="42">
        <f t="shared" si="1"/>
        <v>0</v>
      </c>
      <c r="O37" s="42">
        <f t="shared" si="2"/>
        <v>62499.99999999999</v>
      </c>
      <c r="P37" s="1"/>
      <c r="Q37" s="1"/>
      <c r="R37" s="1"/>
      <c r="S37" s="1"/>
      <c r="T37" s="1"/>
      <c r="U37" s="1"/>
      <c r="V37" s="1"/>
      <c r="W37" s="1"/>
      <c r="X37" s="1"/>
      <c r="Y37" s="1"/>
      <c r="Z37" s="1"/>
    </row>
    <row r="38" spans="1:26" ht="14.25" customHeight="1">
      <c r="A38" s="1"/>
      <c r="B38" s="1"/>
      <c r="C38" s="29" t="s">
        <v>50</v>
      </c>
      <c r="D38" s="1"/>
      <c r="E38" s="38">
        <v>1</v>
      </c>
      <c r="F38" s="36"/>
      <c r="G38" s="38">
        <v>1</v>
      </c>
      <c r="H38" s="39"/>
      <c r="I38" s="25"/>
      <c r="J38" s="1"/>
      <c r="K38" s="1"/>
      <c r="L38" s="1"/>
      <c r="M38" s="42">
        <f t="shared" si="0"/>
        <v>0</v>
      </c>
      <c r="N38" s="42">
        <f t="shared" si="1"/>
        <v>0</v>
      </c>
      <c r="O38" s="42">
        <f t="shared" si="2"/>
        <v>0</v>
      </c>
      <c r="P38" s="1"/>
      <c r="Q38" s="1"/>
      <c r="R38" s="1"/>
      <c r="S38" s="1"/>
      <c r="T38" s="1"/>
      <c r="U38" s="1"/>
      <c r="V38" s="1"/>
      <c r="W38" s="1"/>
      <c r="X38" s="1"/>
      <c r="Y38" s="1"/>
      <c r="Z38" s="1"/>
    </row>
    <row r="39" spans="1:26" ht="14.25" customHeight="1">
      <c r="A39" s="1"/>
      <c r="B39" s="1"/>
      <c r="C39" s="29"/>
      <c r="D39" s="1"/>
      <c r="E39" s="43"/>
      <c r="F39" s="36"/>
      <c r="G39" s="43"/>
      <c r="H39" s="39"/>
      <c r="I39" s="25"/>
      <c r="J39" s="1"/>
      <c r="K39" s="1"/>
      <c r="L39" s="1"/>
      <c r="M39" s="1"/>
      <c r="N39" s="42"/>
      <c r="O39" s="42"/>
      <c r="P39" s="42"/>
      <c r="Q39" s="1"/>
      <c r="R39" s="1"/>
      <c r="S39" s="1"/>
      <c r="T39" s="1"/>
      <c r="U39" s="1"/>
      <c r="V39" s="1"/>
      <c r="W39" s="1"/>
      <c r="X39" s="1"/>
      <c r="Y39" s="1"/>
      <c r="Z39" s="1"/>
    </row>
    <row r="40" spans="1:26" ht="13.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21" customHeight="1">
      <c r="A41" s="25"/>
      <c r="B41" s="11"/>
      <c r="C41" s="10" t="s">
        <v>51</v>
      </c>
      <c r="D41" s="9"/>
      <c r="E41" s="9"/>
      <c r="F41" s="9"/>
      <c r="G41" s="9"/>
      <c r="H41" s="9"/>
      <c r="I41" s="26"/>
      <c r="J41" s="9"/>
      <c r="K41" s="9"/>
      <c r="L41" s="9"/>
      <c r="M41" s="9"/>
      <c r="N41" s="9"/>
      <c r="O41" s="9"/>
      <c r="P41" s="9"/>
      <c r="Q41" s="9"/>
      <c r="R41" s="9"/>
      <c r="S41" s="9"/>
      <c r="T41" s="9"/>
      <c r="U41" s="9"/>
      <c r="V41" s="9"/>
      <c r="W41" s="25"/>
      <c r="X41" s="25"/>
      <c r="Y41" s="25"/>
      <c r="Z41" s="25"/>
    </row>
    <row r="42" spans="1:26" ht="4.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0.5" customHeight="1">
      <c r="A43" s="25"/>
      <c r="B43" s="25"/>
      <c r="C43" s="25" t="s">
        <v>52</v>
      </c>
      <c r="D43" s="25"/>
      <c r="E43" s="25"/>
      <c r="F43" s="25"/>
      <c r="G43" s="25"/>
      <c r="H43" s="25"/>
      <c r="I43" s="25"/>
      <c r="J43" s="25"/>
      <c r="K43" s="25"/>
      <c r="L43" s="25"/>
      <c r="M43" s="25"/>
      <c r="N43" s="25"/>
      <c r="O43" s="25"/>
      <c r="P43" s="25"/>
      <c r="Q43" s="25"/>
      <c r="R43" s="25"/>
      <c r="S43" s="25"/>
      <c r="T43" s="25"/>
      <c r="U43" s="25"/>
      <c r="V43" s="25"/>
      <c r="W43" s="25"/>
      <c r="X43" s="25"/>
      <c r="Y43" s="25"/>
      <c r="Z43" s="25"/>
    </row>
    <row r="44" spans="1:26" ht="3.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8.75" customHeight="1">
      <c r="A45" s="25"/>
      <c r="B45" s="25"/>
      <c r="C45" s="44" t="s">
        <v>53</v>
      </c>
      <c r="D45" s="45"/>
      <c r="E45" s="45"/>
      <c r="F45" s="45"/>
      <c r="G45" s="45"/>
      <c r="H45" s="45"/>
      <c r="I45" s="46"/>
      <c r="J45" s="47"/>
      <c r="K45" s="48"/>
      <c r="L45" s="48"/>
      <c r="M45" s="48"/>
      <c r="N45" s="48"/>
      <c r="O45" s="48"/>
      <c r="P45" s="46"/>
      <c r="Q45" s="25"/>
      <c r="R45" s="25"/>
      <c r="S45" s="25"/>
      <c r="T45" s="25"/>
      <c r="U45" s="25"/>
      <c r="V45" s="25"/>
      <c r="W45" s="25"/>
      <c r="X45" s="25"/>
      <c r="Y45" s="25"/>
      <c r="Z45" s="25"/>
    </row>
    <row r="46" spans="1:26" ht="6" customHeight="1">
      <c r="A46" s="25"/>
      <c r="B46" s="25"/>
      <c r="C46" s="49"/>
      <c r="D46" s="50"/>
      <c r="E46" s="25"/>
      <c r="F46" s="25"/>
      <c r="G46" s="25"/>
      <c r="H46" s="25"/>
      <c r="I46" s="51"/>
      <c r="J46" s="52"/>
      <c r="K46" s="25"/>
      <c r="L46" s="25"/>
      <c r="M46" s="25"/>
      <c r="N46" s="25"/>
      <c r="O46" s="25"/>
      <c r="P46" s="51"/>
      <c r="Q46" s="25"/>
      <c r="R46" s="25"/>
      <c r="S46" s="25"/>
      <c r="T46" s="25"/>
      <c r="U46" s="25"/>
      <c r="V46" s="25"/>
      <c r="W46" s="25"/>
      <c r="X46" s="25"/>
      <c r="Y46" s="25"/>
      <c r="Z46" s="25"/>
    </row>
    <row r="47" spans="1:26" ht="14.25" customHeight="1">
      <c r="A47" s="25"/>
      <c r="B47" s="25"/>
      <c r="C47" s="53">
        <f>E29*C19*C15-G29*C19*C15</f>
        <v>156250</v>
      </c>
      <c r="D47" s="54" t="s">
        <v>54</v>
      </c>
      <c r="E47" s="25"/>
      <c r="F47" s="25"/>
      <c r="G47" s="25"/>
      <c r="H47" s="25"/>
      <c r="I47" s="51"/>
      <c r="J47" s="52"/>
      <c r="K47" s="25"/>
      <c r="L47" s="25"/>
      <c r="M47" s="25"/>
      <c r="N47" s="25"/>
      <c r="O47" s="25"/>
      <c r="P47" s="51"/>
      <c r="Q47" s="25"/>
      <c r="R47" s="25"/>
      <c r="S47" s="25"/>
      <c r="T47" s="25"/>
      <c r="U47" s="25"/>
      <c r="V47" s="25"/>
      <c r="W47" s="25"/>
      <c r="X47" s="25"/>
      <c r="Y47" s="25"/>
      <c r="Z47" s="25"/>
    </row>
    <row r="48" spans="1:26" ht="14.25" customHeight="1">
      <c r="A48" s="25"/>
      <c r="B48" s="25"/>
      <c r="C48" s="53">
        <f>SUM(O33:O38)</f>
        <v>437500</v>
      </c>
      <c r="D48" s="54" t="s">
        <v>55</v>
      </c>
      <c r="E48" s="25"/>
      <c r="F48" s="25"/>
      <c r="G48" s="25"/>
      <c r="H48" s="25"/>
      <c r="I48" s="51"/>
      <c r="J48" s="52"/>
      <c r="K48" s="25"/>
      <c r="L48" s="25"/>
      <c r="M48" s="25"/>
      <c r="N48" s="25"/>
      <c r="O48" s="25"/>
      <c r="P48" s="51"/>
      <c r="Q48" s="25"/>
      <c r="R48" s="25"/>
      <c r="S48" s="25"/>
      <c r="T48" s="25"/>
      <c r="U48" s="25"/>
      <c r="V48" s="25"/>
      <c r="W48" s="25"/>
      <c r="X48" s="25"/>
      <c r="Y48" s="25"/>
      <c r="Z48" s="25"/>
    </row>
    <row r="49" spans="1:26" ht="14.25" customHeight="1">
      <c r="A49" s="25"/>
      <c r="B49" s="25"/>
      <c r="C49" s="55">
        <f>C15*C17*E30-C15*C17*G30</f>
        <v>112500</v>
      </c>
      <c r="D49" s="54" t="s">
        <v>56</v>
      </c>
      <c r="E49" s="25"/>
      <c r="F49" s="25"/>
      <c r="G49" s="25"/>
      <c r="H49" s="25"/>
      <c r="I49" s="51"/>
      <c r="J49" s="52"/>
      <c r="K49" s="25"/>
      <c r="L49" s="25"/>
      <c r="M49" s="25"/>
      <c r="N49" s="25"/>
      <c r="O49" s="25"/>
      <c r="P49" s="51"/>
      <c r="Q49" s="25"/>
      <c r="R49" s="25"/>
      <c r="S49" s="25"/>
      <c r="T49" s="25"/>
      <c r="U49" s="25"/>
      <c r="V49" s="25"/>
      <c r="W49" s="25"/>
      <c r="X49" s="25"/>
      <c r="Y49" s="25"/>
      <c r="Z49" s="25"/>
    </row>
    <row r="50" spans="1:26" ht="14.25" customHeight="1">
      <c r="A50" s="25"/>
      <c r="B50" s="25"/>
      <c r="C50" s="55">
        <f>(E31-G31)*C15</f>
        <v>37500</v>
      </c>
      <c r="D50" s="54" t="s">
        <v>57</v>
      </c>
      <c r="E50" s="25"/>
      <c r="F50" s="25"/>
      <c r="G50" s="25"/>
      <c r="H50" s="25"/>
      <c r="I50" s="51"/>
      <c r="J50" s="52"/>
      <c r="K50" s="25"/>
      <c r="L50" s="25"/>
      <c r="M50" s="25"/>
      <c r="N50" s="25"/>
      <c r="O50" s="25"/>
      <c r="P50" s="51"/>
      <c r="Q50" s="25"/>
      <c r="R50" s="25"/>
      <c r="S50" s="25"/>
      <c r="T50" s="25"/>
      <c r="U50" s="25"/>
      <c r="V50" s="25"/>
      <c r="W50" s="25"/>
      <c r="X50" s="25"/>
      <c r="Y50" s="25"/>
      <c r="Z50" s="25"/>
    </row>
    <row r="51" spans="1:26" ht="14.25" customHeight="1">
      <c r="A51" s="1"/>
      <c r="B51" s="1"/>
      <c r="C51" s="56"/>
      <c r="D51" s="29"/>
      <c r="E51" s="1"/>
      <c r="F51" s="1"/>
      <c r="G51" s="1"/>
      <c r="H51" s="1"/>
      <c r="I51" s="51"/>
      <c r="J51" s="57"/>
      <c r="K51" s="1"/>
      <c r="L51" s="1"/>
      <c r="M51" s="1"/>
      <c r="N51" s="1"/>
      <c r="O51" s="1"/>
      <c r="P51" s="58"/>
      <c r="Q51" s="1"/>
      <c r="R51" s="1"/>
      <c r="S51" s="1"/>
      <c r="T51" s="1"/>
      <c r="U51" s="1"/>
      <c r="V51" s="1"/>
      <c r="W51" s="1"/>
      <c r="X51" s="1"/>
      <c r="Y51" s="1"/>
      <c r="Z51" s="1"/>
    </row>
    <row r="52" spans="1:26" ht="14.25" customHeight="1">
      <c r="A52" s="1"/>
      <c r="B52" s="1"/>
      <c r="C52" s="59">
        <f>SUM(C47:C50)</f>
        <v>743750</v>
      </c>
      <c r="D52" s="60" t="s">
        <v>58</v>
      </c>
      <c r="E52" s="1"/>
      <c r="F52" s="1"/>
      <c r="G52" s="1"/>
      <c r="H52" s="1"/>
      <c r="I52" s="51"/>
      <c r="J52" s="57"/>
      <c r="K52" s="1"/>
      <c r="L52" s="1"/>
      <c r="M52" s="1"/>
      <c r="N52" s="1"/>
      <c r="O52" s="1"/>
      <c r="P52" s="58"/>
      <c r="Q52" s="1"/>
      <c r="R52" s="1"/>
      <c r="S52" s="1"/>
      <c r="T52" s="1"/>
      <c r="U52" s="1"/>
      <c r="V52" s="1"/>
      <c r="W52" s="1"/>
      <c r="X52" s="1"/>
      <c r="Y52" s="1"/>
      <c r="Z52" s="1"/>
    </row>
    <row r="53" spans="1:26" ht="14.25" customHeight="1">
      <c r="A53" s="1"/>
      <c r="B53" s="1"/>
      <c r="C53" s="61">
        <f>(C52-C21)/C21</f>
        <v>36.1875</v>
      </c>
      <c r="D53" s="62" t="s">
        <v>59</v>
      </c>
      <c r="E53" s="63" t="s">
        <v>60</v>
      </c>
      <c r="F53" s="64"/>
      <c r="G53" s="64"/>
      <c r="H53" s="64"/>
      <c r="I53" s="65"/>
      <c r="J53" s="66"/>
      <c r="K53" s="64"/>
      <c r="L53" s="64"/>
      <c r="M53" s="64"/>
      <c r="N53" s="64"/>
      <c r="O53" s="64"/>
      <c r="P53" s="67"/>
      <c r="Q53" s="1"/>
      <c r="R53" s="1"/>
      <c r="S53" s="1"/>
      <c r="T53" s="1"/>
      <c r="U53" s="1"/>
      <c r="V53" s="1"/>
      <c r="W53" s="1"/>
      <c r="X53" s="1"/>
      <c r="Y53" s="1"/>
      <c r="Z53" s="1"/>
    </row>
    <row r="54" spans="1:26" ht="14.25" customHeight="1">
      <c r="A54" s="1"/>
      <c r="B54" s="1"/>
      <c r="C54" s="1"/>
      <c r="D54" s="1"/>
      <c r="E54" s="1"/>
      <c r="F54" s="1"/>
      <c r="G54" s="1"/>
      <c r="H54" s="1"/>
      <c r="I54" s="25"/>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25"/>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25"/>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25"/>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25"/>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25"/>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25"/>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25"/>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25"/>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25"/>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25"/>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25"/>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25"/>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25"/>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25"/>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25"/>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25"/>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25"/>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25"/>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25"/>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25"/>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25"/>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25"/>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25"/>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25"/>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25"/>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25"/>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25"/>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25"/>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25"/>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25"/>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25"/>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25"/>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25"/>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25"/>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25"/>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25"/>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25"/>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25"/>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25"/>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25"/>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25"/>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25"/>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25"/>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25"/>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25"/>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25"/>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25"/>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25"/>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25"/>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25"/>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25"/>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25"/>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25"/>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25"/>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25"/>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25"/>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25"/>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25"/>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25"/>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25"/>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25"/>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25"/>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25"/>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25"/>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25"/>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25"/>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25"/>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25"/>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25"/>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25"/>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25"/>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25"/>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25"/>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25"/>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25"/>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25"/>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25"/>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25"/>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25"/>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25"/>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25"/>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25"/>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25"/>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25"/>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25"/>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25"/>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25"/>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25"/>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25"/>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25"/>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25"/>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25"/>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25"/>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25"/>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25"/>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25"/>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25"/>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25"/>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25"/>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25"/>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25"/>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25"/>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25"/>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25"/>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25"/>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25"/>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25"/>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25"/>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25"/>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25"/>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25"/>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25"/>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25"/>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25"/>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25"/>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25"/>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25"/>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25"/>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25"/>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25"/>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25"/>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25"/>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25"/>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25"/>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25"/>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25"/>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25"/>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25"/>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25"/>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25"/>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25"/>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25"/>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25"/>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25"/>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25"/>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25"/>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25"/>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25"/>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25"/>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25"/>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25"/>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25"/>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25"/>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25"/>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25"/>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25"/>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25"/>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25"/>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25"/>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25"/>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25"/>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25"/>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25"/>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25"/>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25"/>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25"/>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25"/>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25"/>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25"/>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25"/>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25"/>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25"/>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25"/>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25"/>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25"/>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25"/>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25"/>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25"/>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25"/>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25"/>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25"/>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25"/>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25"/>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25"/>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25"/>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25"/>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25"/>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25"/>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25"/>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25"/>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25"/>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25"/>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25"/>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25"/>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25"/>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25"/>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25"/>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25"/>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25"/>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25"/>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25"/>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25"/>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25"/>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25"/>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25"/>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25"/>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25"/>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25"/>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25"/>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25"/>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25"/>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25"/>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25"/>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25"/>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25"/>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25"/>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25"/>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25"/>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25"/>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25"/>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25"/>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25"/>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25"/>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25"/>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25"/>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25"/>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25"/>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25"/>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25"/>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25"/>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25"/>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25"/>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25"/>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25"/>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25"/>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25"/>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25"/>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25"/>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25"/>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25"/>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25"/>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25"/>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25"/>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25"/>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25"/>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25"/>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25"/>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25"/>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25"/>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25"/>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25"/>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25"/>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25"/>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25"/>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25"/>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25"/>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25"/>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25"/>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25"/>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25"/>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25"/>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25"/>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25"/>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25"/>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25"/>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25"/>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25"/>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25"/>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25"/>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25"/>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25"/>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25"/>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25"/>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25"/>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25"/>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25"/>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25"/>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25"/>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25"/>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25"/>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25"/>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25"/>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25"/>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25"/>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25"/>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25"/>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25"/>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25"/>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25"/>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25"/>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25"/>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25"/>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25"/>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25"/>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25"/>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25"/>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25"/>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25"/>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25"/>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25"/>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25"/>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25"/>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25"/>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25"/>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25"/>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25"/>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25"/>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25"/>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25"/>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25"/>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25"/>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25"/>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25"/>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25"/>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25"/>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25"/>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25"/>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25"/>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25"/>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25"/>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25"/>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25"/>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25"/>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25"/>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25"/>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25"/>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25"/>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25"/>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25"/>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25"/>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25"/>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25"/>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25"/>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25"/>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25"/>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25"/>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25"/>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25"/>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25"/>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25"/>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25"/>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25"/>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25"/>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25"/>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25"/>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25"/>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25"/>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25"/>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25"/>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25"/>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25"/>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25"/>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25"/>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25"/>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25"/>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25"/>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25"/>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25"/>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25"/>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25"/>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25"/>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25"/>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25"/>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25"/>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25"/>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25"/>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25"/>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25"/>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25"/>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25"/>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25"/>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25"/>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25"/>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25"/>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25"/>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25"/>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25"/>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25"/>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25"/>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25"/>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25"/>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25"/>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25"/>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25"/>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25"/>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25"/>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25"/>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25"/>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25"/>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25"/>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25"/>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25"/>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25"/>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25"/>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25"/>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25"/>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25"/>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25"/>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25"/>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25"/>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25"/>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25"/>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25"/>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25"/>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25"/>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25"/>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25"/>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25"/>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25"/>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25"/>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25"/>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25"/>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25"/>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25"/>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25"/>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25"/>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25"/>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25"/>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25"/>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25"/>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25"/>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25"/>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25"/>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25"/>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25"/>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25"/>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25"/>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25"/>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25"/>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25"/>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25"/>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25"/>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25"/>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25"/>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25"/>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25"/>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25"/>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25"/>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25"/>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25"/>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25"/>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25"/>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25"/>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25"/>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25"/>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25"/>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25"/>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25"/>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25"/>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25"/>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25"/>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25"/>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25"/>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25"/>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25"/>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25"/>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25"/>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25"/>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25"/>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25"/>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25"/>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25"/>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25"/>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25"/>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25"/>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25"/>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25"/>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25"/>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25"/>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25"/>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25"/>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25"/>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25"/>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25"/>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25"/>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25"/>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25"/>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25"/>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25"/>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25"/>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25"/>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25"/>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25"/>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25"/>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25"/>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25"/>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25"/>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25"/>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25"/>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25"/>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25"/>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25"/>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25"/>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25"/>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25"/>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25"/>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25"/>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25"/>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25"/>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25"/>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25"/>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25"/>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25"/>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25"/>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25"/>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25"/>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25"/>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25"/>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25"/>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25"/>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25"/>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25"/>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25"/>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25"/>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25"/>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25"/>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25"/>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25"/>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25"/>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25"/>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25"/>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25"/>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25"/>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25"/>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25"/>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25"/>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25"/>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25"/>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25"/>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25"/>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25"/>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25"/>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25"/>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25"/>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25"/>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25"/>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25"/>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25"/>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25"/>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25"/>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25"/>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25"/>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25"/>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25"/>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25"/>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25"/>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25"/>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25"/>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25"/>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25"/>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25"/>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25"/>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25"/>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25"/>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25"/>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25"/>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25"/>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25"/>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25"/>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25"/>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25"/>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25"/>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25"/>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25"/>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25"/>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25"/>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25"/>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25"/>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25"/>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25"/>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25"/>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25"/>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25"/>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25"/>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25"/>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25"/>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25"/>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25"/>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25"/>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25"/>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25"/>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25"/>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25"/>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25"/>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25"/>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25"/>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25"/>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25"/>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25"/>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25"/>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25"/>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25"/>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25"/>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25"/>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25"/>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25"/>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25"/>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25"/>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25"/>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25"/>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25"/>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25"/>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25"/>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25"/>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25"/>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25"/>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25"/>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25"/>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25"/>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25"/>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25"/>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25"/>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25"/>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25"/>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25"/>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25"/>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25"/>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25"/>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25"/>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25"/>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25"/>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25"/>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25"/>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25"/>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25"/>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25"/>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25"/>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25"/>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25"/>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25"/>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25"/>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25"/>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25"/>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25"/>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25"/>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25"/>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25"/>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25"/>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25"/>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25"/>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25"/>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25"/>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25"/>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25"/>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25"/>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25"/>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25"/>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25"/>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25"/>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25"/>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25"/>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25"/>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25"/>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25"/>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25"/>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25"/>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25"/>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25"/>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25"/>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25"/>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25"/>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25"/>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25"/>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25"/>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25"/>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25"/>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25"/>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25"/>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25"/>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25"/>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25"/>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25"/>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25"/>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25"/>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25"/>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25"/>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25"/>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25"/>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25"/>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25"/>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25"/>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25"/>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25"/>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25"/>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25"/>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25"/>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25"/>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25"/>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25"/>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25"/>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25"/>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25"/>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25"/>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25"/>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25"/>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25"/>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25"/>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25"/>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25"/>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25"/>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25"/>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25"/>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25"/>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25"/>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25"/>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25"/>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25"/>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25"/>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25"/>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25"/>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25"/>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25"/>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25"/>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25"/>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25"/>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25"/>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25"/>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25"/>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25"/>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25"/>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25"/>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25"/>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25"/>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25"/>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25"/>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25"/>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25"/>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25"/>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25"/>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25"/>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25"/>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25"/>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25"/>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25"/>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25"/>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25"/>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25"/>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25"/>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25"/>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25"/>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25"/>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25"/>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25"/>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25"/>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25"/>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25"/>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25"/>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25"/>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25"/>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25"/>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25"/>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25"/>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25"/>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25"/>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25"/>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25"/>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25"/>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25"/>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25"/>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25"/>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25"/>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25"/>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25"/>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25"/>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25"/>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25"/>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25"/>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25"/>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25"/>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25"/>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25"/>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25"/>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25"/>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25"/>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25"/>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25"/>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25"/>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25"/>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25"/>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25"/>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25"/>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25"/>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25"/>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25"/>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25"/>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25"/>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25"/>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25"/>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25"/>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25"/>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25"/>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25"/>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25"/>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25"/>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25"/>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25"/>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25"/>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25"/>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25"/>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25"/>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25"/>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25"/>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25"/>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25"/>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25"/>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25"/>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25"/>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25"/>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25"/>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25"/>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25"/>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25"/>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25"/>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25"/>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25"/>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25"/>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25"/>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25"/>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25"/>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25"/>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25"/>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25"/>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25"/>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25"/>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25"/>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25"/>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25"/>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25"/>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25"/>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25"/>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25"/>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25"/>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25"/>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25"/>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25"/>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25"/>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25"/>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25"/>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25"/>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25"/>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25"/>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25"/>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25"/>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25"/>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25"/>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25"/>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25"/>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25"/>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25"/>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25"/>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25"/>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25"/>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25"/>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25"/>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25"/>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25"/>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25"/>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25"/>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25"/>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25"/>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25"/>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25"/>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25"/>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25"/>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25"/>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25"/>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25"/>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25"/>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25"/>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25"/>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25"/>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25"/>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25"/>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25"/>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25"/>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25"/>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25"/>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25"/>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25"/>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25"/>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25"/>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25"/>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25"/>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25"/>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25"/>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25"/>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25"/>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25"/>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25"/>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25"/>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25"/>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25"/>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25"/>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25"/>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25"/>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25"/>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25"/>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25"/>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25"/>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25"/>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25"/>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25"/>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25"/>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25"/>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25"/>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25"/>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25"/>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25"/>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25"/>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25"/>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25"/>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25"/>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25"/>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25"/>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25"/>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25"/>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25"/>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25"/>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25"/>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25"/>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25"/>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25"/>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25"/>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25"/>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25"/>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25"/>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25"/>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25"/>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25"/>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25"/>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25"/>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25"/>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25"/>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25"/>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25"/>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25"/>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25"/>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25"/>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25"/>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25"/>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25"/>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25"/>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25"/>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25"/>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25"/>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25"/>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25"/>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25"/>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25"/>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25"/>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25"/>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25"/>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25"/>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25"/>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25"/>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25"/>
      <c r="J1000" s="1"/>
      <c r="K1000" s="1"/>
      <c r="L1000" s="1"/>
      <c r="M1000" s="1"/>
      <c r="N1000" s="1"/>
      <c r="O1000" s="1"/>
      <c r="P1000" s="1"/>
      <c r="Q1000" s="1"/>
      <c r="R1000" s="1"/>
      <c r="S1000" s="1"/>
      <c r="T1000" s="1"/>
      <c r="U1000" s="1"/>
      <c r="V1000" s="1"/>
      <c r="W1000" s="1"/>
      <c r="X1000" s="1"/>
      <c r="Y1000" s="1"/>
      <c r="Z1000" s="1"/>
    </row>
  </sheetData>
  <sheetProtection/>
  <printOptions/>
  <pageMargins left="0.7" right="0.7" top="0.75" bottom="0.75" header="0" footer="0"/>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sheetPr>
    <tabColor rgb="FFB3CBB9"/>
  </sheetPr>
  <dimension ref="A1:Z1000"/>
  <sheetViews>
    <sheetView showGridLines="0" zoomScalePageLayoutView="0" workbookViewId="0" topLeftCell="A1">
      <selection activeCell="R12" sqref="R12"/>
    </sheetView>
  </sheetViews>
  <sheetFormatPr defaultColWidth="14.57421875" defaultRowHeight="15" customHeight="1" outlineLevelCol="1"/>
  <cols>
    <col min="1" max="1" width="2.28125" style="0" customWidth="1"/>
    <col min="2" max="2" width="6.421875" style="0" customWidth="1"/>
    <col min="3" max="3" width="13.8515625" style="0" customWidth="1"/>
    <col min="4" max="4" width="29.140625" style="0" customWidth="1"/>
    <col min="5" max="5" width="12.8515625" style="0" customWidth="1"/>
    <col min="6" max="6" width="2.00390625" style="0" customWidth="1"/>
    <col min="7" max="7" width="13.421875" style="0" customWidth="1"/>
    <col min="8" max="8" width="11.28125" style="0" customWidth="1"/>
    <col min="9" max="15" width="9.00390625" style="0" hidden="1" customWidth="1" outlineLevel="1"/>
    <col min="16" max="16" width="9.00390625" style="0" customWidth="1" collapsed="1"/>
    <col min="17" max="24" width="9.00390625" style="0" customWidth="1"/>
    <col min="25" max="26" width="8.7109375" style="0" customWidth="1"/>
    <col min="27" max="16384" width="14.421875" style="0" customWidth="1"/>
  </cols>
  <sheetData>
    <row r="1" spans="1:26" ht="51.75" customHeight="1">
      <c r="A1" s="1"/>
      <c r="B1" s="2"/>
      <c r="C1" s="2"/>
      <c r="D1" s="3"/>
      <c r="E1" s="4"/>
      <c r="F1" s="2"/>
      <c r="G1" s="1"/>
      <c r="H1" s="1"/>
      <c r="I1" s="23"/>
      <c r="J1" s="1"/>
      <c r="K1" s="2"/>
      <c r="L1" s="2"/>
      <c r="M1" s="2"/>
      <c r="N1" s="2"/>
      <c r="O1" s="1"/>
      <c r="P1" s="1"/>
      <c r="Q1" s="1"/>
      <c r="R1" s="1"/>
      <c r="S1" s="1"/>
      <c r="T1" s="1"/>
      <c r="U1" s="1"/>
      <c r="V1" s="1"/>
      <c r="W1" s="1"/>
      <c r="X1" s="1"/>
      <c r="Y1" s="1"/>
      <c r="Z1" s="1"/>
    </row>
    <row r="2" spans="1:26" ht="39.75" customHeight="1">
      <c r="A2" s="1"/>
      <c r="B2" s="1"/>
      <c r="C2" s="6"/>
      <c r="D2" s="7"/>
      <c r="E2" s="7"/>
      <c r="F2" s="8"/>
      <c r="G2" s="2"/>
      <c r="H2" s="2"/>
      <c r="I2" s="24"/>
      <c r="J2" s="2"/>
      <c r="K2" s="2"/>
      <c r="L2" s="2"/>
      <c r="M2" s="2"/>
      <c r="N2" s="2"/>
      <c r="O2" s="1"/>
      <c r="P2" s="1"/>
      <c r="Q2" s="1"/>
      <c r="R2" s="1"/>
      <c r="S2" s="1"/>
      <c r="T2" s="1"/>
      <c r="U2" s="1"/>
      <c r="V2" s="1"/>
      <c r="W2" s="1"/>
      <c r="X2" s="1"/>
      <c r="Y2" s="1"/>
      <c r="Z2" s="1"/>
    </row>
    <row r="3" spans="1:26" ht="14.25" customHeight="1">
      <c r="A3" s="1"/>
      <c r="B3" s="1"/>
      <c r="C3" s="1"/>
      <c r="D3" s="1"/>
      <c r="E3" s="1"/>
      <c r="F3" s="1"/>
      <c r="G3" s="1"/>
      <c r="H3" s="1"/>
      <c r="I3" s="25"/>
      <c r="J3" s="1"/>
      <c r="K3" s="1"/>
      <c r="L3" s="1"/>
      <c r="M3" s="1"/>
      <c r="N3" s="1"/>
      <c r="O3" s="1"/>
      <c r="P3" s="1"/>
      <c r="Q3" s="1"/>
      <c r="R3" s="1"/>
      <c r="S3" s="1"/>
      <c r="T3" s="1"/>
      <c r="U3" s="1"/>
      <c r="V3" s="1"/>
      <c r="W3" s="1"/>
      <c r="X3" s="1"/>
      <c r="Y3" s="1"/>
      <c r="Z3" s="1"/>
    </row>
    <row r="4" spans="1:26" ht="21" customHeight="1">
      <c r="A4" s="1"/>
      <c r="B4" s="9"/>
      <c r="C4" s="10" t="s">
        <v>61</v>
      </c>
      <c r="D4" s="9"/>
      <c r="E4" s="9"/>
      <c r="F4" s="9"/>
      <c r="G4" s="9"/>
      <c r="H4" s="9"/>
      <c r="I4" s="26"/>
      <c r="J4" s="9"/>
      <c r="K4" s="9"/>
      <c r="L4" s="9"/>
      <c r="M4" s="9"/>
      <c r="N4" s="9"/>
      <c r="O4" s="9"/>
      <c r="P4" s="9"/>
      <c r="Q4" s="9"/>
      <c r="R4" s="9"/>
      <c r="S4" s="9"/>
      <c r="T4" s="9"/>
      <c r="U4" s="9"/>
      <c r="V4" s="9"/>
      <c r="W4" s="1"/>
      <c r="X4" s="1"/>
      <c r="Y4" s="1"/>
      <c r="Z4" s="1"/>
    </row>
    <row r="5" spans="1:26" ht="4.5" customHeight="1">
      <c r="A5" s="1"/>
      <c r="B5" s="11"/>
      <c r="C5" s="12"/>
      <c r="D5" s="11"/>
      <c r="E5" s="11"/>
      <c r="F5" s="11"/>
      <c r="G5" s="11"/>
      <c r="H5" s="11"/>
      <c r="I5" s="27"/>
      <c r="J5" s="11"/>
      <c r="K5" s="11"/>
      <c r="L5" s="11"/>
      <c r="M5" s="11"/>
      <c r="N5" s="11"/>
      <c r="O5" s="11"/>
      <c r="P5" s="11"/>
      <c r="Q5" s="11"/>
      <c r="R5" s="11"/>
      <c r="S5" s="11"/>
      <c r="T5" s="11"/>
      <c r="U5" s="11"/>
      <c r="V5" s="11"/>
      <c r="W5" s="1"/>
      <c r="X5" s="1"/>
      <c r="Y5" s="1"/>
      <c r="Z5" s="1"/>
    </row>
    <row r="6" spans="1:26" ht="14.25" customHeight="1">
      <c r="A6" s="1"/>
      <c r="B6" s="1"/>
      <c r="C6" s="1" t="s">
        <v>62</v>
      </c>
      <c r="D6" s="1"/>
      <c r="E6" s="1"/>
      <c r="F6" s="1"/>
      <c r="G6" s="1"/>
      <c r="H6" s="1"/>
      <c r="I6" s="25"/>
      <c r="J6" s="1"/>
      <c r="K6" s="1"/>
      <c r="L6" s="1"/>
      <c r="M6" s="1"/>
      <c r="N6" s="1"/>
      <c r="O6" s="1"/>
      <c r="P6" s="1"/>
      <c r="Q6" s="1"/>
      <c r="R6" s="1"/>
      <c r="S6" s="1"/>
      <c r="T6" s="1"/>
      <c r="U6" s="1"/>
      <c r="V6" s="1"/>
      <c r="W6" s="1"/>
      <c r="X6" s="1"/>
      <c r="Y6" s="1"/>
      <c r="Z6" s="1"/>
    </row>
    <row r="7" spans="1:26" ht="9" customHeight="1">
      <c r="A7" s="1"/>
      <c r="B7" s="11"/>
      <c r="C7" s="12"/>
      <c r="D7" s="11"/>
      <c r="E7" s="11"/>
      <c r="F7" s="11"/>
      <c r="G7" s="11"/>
      <c r="H7" s="11"/>
      <c r="I7" s="27"/>
      <c r="J7" s="11"/>
      <c r="K7" s="11"/>
      <c r="L7" s="11"/>
      <c r="M7" s="11"/>
      <c r="N7" s="11"/>
      <c r="O7" s="11"/>
      <c r="P7" s="11"/>
      <c r="Q7" s="11"/>
      <c r="R7" s="11"/>
      <c r="S7" s="11"/>
      <c r="T7" s="11"/>
      <c r="U7" s="11"/>
      <c r="V7" s="11"/>
      <c r="W7" s="1"/>
      <c r="X7" s="1"/>
      <c r="Y7" s="1"/>
      <c r="Z7" s="1"/>
    </row>
    <row r="8" spans="1:26" ht="14.25" customHeight="1">
      <c r="A8" s="1"/>
      <c r="B8" s="1"/>
      <c r="C8" s="16" t="s">
        <v>63</v>
      </c>
      <c r="D8" s="1"/>
      <c r="E8" s="1"/>
      <c r="F8" s="1"/>
      <c r="G8" s="1"/>
      <c r="H8" s="1"/>
      <c r="I8" s="25"/>
      <c r="J8" s="1"/>
      <c r="K8" s="1"/>
      <c r="L8" s="1"/>
      <c r="M8" s="1"/>
      <c r="N8" s="1"/>
      <c r="O8" s="1"/>
      <c r="P8" s="1"/>
      <c r="Q8" s="1"/>
      <c r="R8" s="1"/>
      <c r="S8" s="1"/>
      <c r="T8" s="1"/>
      <c r="U8" s="1"/>
      <c r="V8" s="1"/>
      <c r="W8" s="1"/>
      <c r="X8" s="1"/>
      <c r="Y8" s="1"/>
      <c r="Z8" s="1"/>
    </row>
    <row r="9" spans="1:26" ht="9" customHeight="1">
      <c r="A9" s="1"/>
      <c r="B9" s="11"/>
      <c r="C9" s="12"/>
      <c r="D9" s="11"/>
      <c r="E9" s="11"/>
      <c r="F9" s="11"/>
      <c r="G9" s="11"/>
      <c r="H9" s="11"/>
      <c r="I9" s="27"/>
      <c r="J9" s="11"/>
      <c r="K9" s="11"/>
      <c r="L9" s="11"/>
      <c r="M9" s="11"/>
      <c r="N9" s="11"/>
      <c r="O9" s="11"/>
      <c r="P9" s="11"/>
      <c r="Q9" s="11"/>
      <c r="R9" s="11"/>
      <c r="S9" s="11"/>
      <c r="T9" s="11"/>
      <c r="U9" s="11"/>
      <c r="V9" s="11"/>
      <c r="W9" s="1"/>
      <c r="X9" s="1"/>
      <c r="Y9" s="1"/>
      <c r="Z9" s="1"/>
    </row>
    <row r="10" spans="1:26" ht="14.25" customHeight="1">
      <c r="A10" s="1"/>
      <c r="B10" s="1"/>
      <c r="C10" s="1" t="s">
        <v>64</v>
      </c>
      <c r="D10" s="1"/>
      <c r="E10" s="1"/>
      <c r="F10" s="1"/>
      <c r="G10" s="1"/>
      <c r="H10" s="1"/>
      <c r="I10" s="25"/>
      <c r="J10" s="1"/>
      <c r="K10" s="1"/>
      <c r="L10" s="1"/>
      <c r="M10" s="1"/>
      <c r="N10" s="1"/>
      <c r="O10" s="1"/>
      <c r="P10" s="1"/>
      <c r="Q10" s="1"/>
      <c r="R10" s="1"/>
      <c r="S10" s="1"/>
      <c r="T10" s="1"/>
      <c r="U10" s="1"/>
      <c r="V10" s="1"/>
      <c r="W10" s="1"/>
      <c r="X10" s="1"/>
      <c r="Y10" s="1"/>
      <c r="Z10" s="1"/>
    </row>
    <row r="11" spans="1:26" ht="14.25" customHeight="1">
      <c r="A11" s="1"/>
      <c r="B11" s="1"/>
      <c r="C11" s="16" t="s">
        <v>65</v>
      </c>
      <c r="D11" s="1"/>
      <c r="E11" s="1"/>
      <c r="F11" s="1"/>
      <c r="G11" s="1"/>
      <c r="H11" s="1"/>
      <c r="I11" s="25"/>
      <c r="J11" s="1"/>
      <c r="K11" s="1"/>
      <c r="L11" s="1"/>
      <c r="M11" s="1"/>
      <c r="N11" s="1"/>
      <c r="O11" s="1"/>
      <c r="P11" s="1"/>
      <c r="Q11" s="1"/>
      <c r="R11" s="1"/>
      <c r="S11" s="1"/>
      <c r="T11" s="1"/>
      <c r="U11" s="1"/>
      <c r="V11" s="1"/>
      <c r="W11" s="1"/>
      <c r="X11" s="1"/>
      <c r="Y11" s="1"/>
      <c r="Z11" s="1"/>
    </row>
    <row r="12" spans="1:26" ht="14.25" customHeight="1">
      <c r="A12" s="1"/>
      <c r="B12" s="1"/>
      <c r="C12" s="16" t="s">
        <v>66</v>
      </c>
      <c r="D12" s="1"/>
      <c r="E12" s="1"/>
      <c r="F12" s="1"/>
      <c r="G12" s="1"/>
      <c r="H12" s="1"/>
      <c r="I12" s="25"/>
      <c r="J12" s="1"/>
      <c r="K12" s="1"/>
      <c r="L12" s="1"/>
      <c r="M12" s="1"/>
      <c r="N12" s="1"/>
      <c r="O12" s="1"/>
      <c r="P12" s="1"/>
      <c r="Q12" s="1"/>
      <c r="R12" s="1"/>
      <c r="S12" s="1"/>
      <c r="T12" s="1"/>
      <c r="U12" s="1"/>
      <c r="V12" s="1"/>
      <c r="W12" s="1"/>
      <c r="X12" s="1"/>
      <c r="Y12" s="1"/>
      <c r="Z12" s="1"/>
    </row>
    <row r="13" spans="1:26" ht="14.25" customHeight="1">
      <c r="A13" s="1"/>
      <c r="B13" s="1"/>
      <c r="C13" s="16" t="s">
        <v>67</v>
      </c>
      <c r="D13" s="1"/>
      <c r="E13" s="1"/>
      <c r="F13" s="1"/>
      <c r="G13" s="1"/>
      <c r="H13" s="1"/>
      <c r="I13" s="25"/>
      <c r="J13" s="1"/>
      <c r="K13" s="1"/>
      <c r="L13" s="1"/>
      <c r="M13" s="1"/>
      <c r="N13" s="1"/>
      <c r="O13" s="1"/>
      <c r="P13" s="1"/>
      <c r="Q13" s="1"/>
      <c r="R13" s="1"/>
      <c r="S13" s="1"/>
      <c r="T13" s="1"/>
      <c r="U13" s="1"/>
      <c r="V13" s="1"/>
      <c r="W13" s="1"/>
      <c r="X13" s="1"/>
      <c r="Y13" s="1"/>
      <c r="Z13" s="1"/>
    </row>
    <row r="14" spans="1:26" ht="14.25" customHeight="1">
      <c r="A14" s="1"/>
      <c r="B14" s="1"/>
      <c r="C14" s="16" t="s">
        <v>68</v>
      </c>
      <c r="D14" s="1"/>
      <c r="E14" s="1"/>
      <c r="F14" s="1"/>
      <c r="G14" s="1"/>
      <c r="H14" s="1"/>
      <c r="I14" s="25"/>
      <c r="J14" s="1"/>
      <c r="K14" s="1"/>
      <c r="L14" s="1"/>
      <c r="M14" s="1"/>
      <c r="N14" s="1"/>
      <c r="O14" s="1"/>
      <c r="P14" s="1"/>
      <c r="Q14" s="1"/>
      <c r="R14" s="1"/>
      <c r="S14" s="1"/>
      <c r="T14" s="1"/>
      <c r="U14" s="1"/>
      <c r="V14" s="1"/>
      <c r="W14" s="1"/>
      <c r="X14" s="1"/>
      <c r="Y14" s="1"/>
      <c r="Z14" s="1"/>
    </row>
    <row r="15" spans="1:26" ht="14.25" customHeight="1">
      <c r="A15" s="1"/>
      <c r="B15" s="1"/>
      <c r="C15" s="16"/>
      <c r="D15" s="1"/>
      <c r="E15" s="1"/>
      <c r="F15" s="1"/>
      <c r="G15" s="1"/>
      <c r="H15" s="1"/>
      <c r="I15" s="25"/>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25"/>
      <c r="J16" s="1"/>
      <c r="K16" s="1"/>
      <c r="L16" s="1"/>
      <c r="M16" s="1"/>
      <c r="N16" s="1"/>
      <c r="O16" s="1"/>
      <c r="P16" s="1"/>
      <c r="Q16" s="1"/>
      <c r="R16" s="1"/>
      <c r="S16" s="1"/>
      <c r="T16" s="1"/>
      <c r="U16" s="1"/>
      <c r="V16" s="1"/>
      <c r="W16" s="1"/>
      <c r="X16" s="1"/>
      <c r="Y16" s="1"/>
      <c r="Z16" s="1"/>
    </row>
    <row r="17" spans="1:26" ht="21" customHeight="1">
      <c r="A17" s="1"/>
      <c r="B17" s="11"/>
      <c r="C17" s="10" t="s">
        <v>19</v>
      </c>
      <c r="D17" s="9"/>
      <c r="E17" s="9"/>
      <c r="F17" s="9"/>
      <c r="G17" s="9"/>
      <c r="H17" s="9"/>
      <c r="I17" s="26"/>
      <c r="J17" s="9"/>
      <c r="K17" s="9"/>
      <c r="L17" s="9"/>
      <c r="M17" s="9"/>
      <c r="N17" s="9"/>
      <c r="O17" s="9"/>
      <c r="P17" s="9"/>
      <c r="Q17" s="9"/>
      <c r="R17" s="9"/>
      <c r="S17" s="9"/>
      <c r="T17" s="9"/>
      <c r="U17" s="9"/>
      <c r="V17" s="9"/>
      <c r="W17" s="1"/>
      <c r="X17" s="1"/>
      <c r="Y17" s="1"/>
      <c r="Z17" s="1"/>
    </row>
    <row r="18" spans="1:26" ht="5.25" customHeight="1">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ht="14.25" customHeight="1">
      <c r="A19" s="1"/>
      <c r="B19" s="1"/>
      <c r="C19" s="25" t="s">
        <v>69</v>
      </c>
      <c r="D19" s="1"/>
      <c r="E19" s="1"/>
      <c r="F19" s="1"/>
      <c r="G19" s="1"/>
      <c r="H19" s="1"/>
      <c r="I19" s="25"/>
      <c r="J19" s="1"/>
      <c r="K19" s="1"/>
      <c r="L19" s="1"/>
      <c r="M19" s="1"/>
      <c r="N19" s="1"/>
      <c r="O19" s="1"/>
      <c r="P19" s="1"/>
      <c r="Q19" s="1"/>
      <c r="R19" s="1"/>
      <c r="S19" s="1"/>
      <c r="T19" s="1"/>
      <c r="U19" s="1"/>
      <c r="V19" s="1"/>
      <c r="W19" s="1"/>
      <c r="X19" s="1"/>
      <c r="Y19" s="1"/>
      <c r="Z19" s="1"/>
    </row>
    <row r="20" spans="1:26" ht="5.2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ht="14.25" customHeight="1">
      <c r="A21" s="1"/>
      <c r="B21" s="1"/>
      <c r="C21" s="28">
        <v>500</v>
      </c>
      <c r="D21" s="29" t="s">
        <v>70</v>
      </c>
      <c r="E21" s="1"/>
      <c r="F21" s="1"/>
      <c r="G21" s="1"/>
      <c r="H21" s="1"/>
      <c r="I21" s="25"/>
      <c r="J21" s="1"/>
      <c r="K21" s="1"/>
      <c r="L21" s="1"/>
      <c r="M21" s="1"/>
      <c r="N21" s="1"/>
      <c r="O21" s="1"/>
      <c r="P21" s="1"/>
      <c r="Q21" s="1"/>
      <c r="R21" s="1"/>
      <c r="S21" s="1"/>
      <c r="T21" s="1"/>
      <c r="U21" s="1"/>
      <c r="V21" s="1"/>
      <c r="W21" s="1"/>
      <c r="X21" s="1"/>
      <c r="Y21" s="1"/>
      <c r="Z21" s="1"/>
    </row>
    <row r="22" spans="1:26" ht="14.25" customHeight="1">
      <c r="A22" s="1"/>
      <c r="B22" s="1"/>
      <c r="C22" s="68">
        <v>0.15</v>
      </c>
      <c r="D22" s="29" t="s">
        <v>71</v>
      </c>
      <c r="E22" s="1"/>
      <c r="F22" s="1"/>
      <c r="G22" s="1"/>
      <c r="H22" s="1"/>
      <c r="I22" s="25" t="s">
        <v>72</v>
      </c>
      <c r="J22" s="1"/>
      <c r="K22" s="1"/>
      <c r="L22" s="1"/>
      <c r="M22" s="1"/>
      <c r="N22" s="1"/>
      <c r="O22" s="1"/>
      <c r="P22" s="1"/>
      <c r="Q22" s="1"/>
      <c r="R22" s="1"/>
      <c r="S22" s="1"/>
      <c r="T22" s="1"/>
      <c r="U22" s="1"/>
      <c r="V22" s="1"/>
      <c r="W22" s="1"/>
      <c r="X22" s="1"/>
      <c r="Y22" s="1"/>
      <c r="Z22" s="1"/>
    </row>
    <row r="23" spans="1:26" ht="13.5" customHeight="1">
      <c r="A23" s="1"/>
      <c r="B23" s="1"/>
      <c r="C23" s="30">
        <v>50000</v>
      </c>
      <c r="D23" s="29" t="s">
        <v>73</v>
      </c>
      <c r="E23" s="1"/>
      <c r="F23" s="1"/>
      <c r="G23" s="1"/>
      <c r="H23" s="1"/>
      <c r="I23" s="25" t="s">
        <v>74</v>
      </c>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25"/>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25"/>
      <c r="J25" s="1"/>
      <c r="K25" s="1"/>
      <c r="L25" s="1"/>
      <c r="M25" s="1"/>
      <c r="N25" s="1"/>
      <c r="O25" s="1"/>
      <c r="P25" s="1"/>
      <c r="Q25" s="1"/>
      <c r="R25" s="1"/>
      <c r="S25" s="1"/>
      <c r="T25" s="1"/>
      <c r="U25" s="1"/>
      <c r="V25" s="1"/>
      <c r="W25" s="1"/>
      <c r="X25" s="1"/>
      <c r="Y25" s="1"/>
      <c r="Z25" s="1"/>
    </row>
    <row r="26" spans="1:26" ht="21" customHeight="1">
      <c r="A26" s="1"/>
      <c r="B26" s="11"/>
      <c r="C26" s="10" t="s">
        <v>75</v>
      </c>
      <c r="D26" s="9"/>
      <c r="E26" s="9"/>
      <c r="F26" s="9"/>
      <c r="G26" s="9"/>
      <c r="H26" s="9"/>
      <c r="I26" s="26"/>
      <c r="J26" s="9"/>
      <c r="K26" s="9"/>
      <c r="L26" s="9"/>
      <c r="M26" s="9"/>
      <c r="N26" s="9"/>
      <c r="O26" s="9"/>
      <c r="P26" s="9"/>
      <c r="Q26" s="9"/>
      <c r="R26" s="9"/>
      <c r="S26" s="9"/>
      <c r="T26" s="9"/>
      <c r="U26" s="9"/>
      <c r="V26" s="9"/>
      <c r="W26" s="1"/>
      <c r="X26" s="1"/>
      <c r="Y26" s="1"/>
      <c r="Z26" s="1"/>
    </row>
    <row r="27" spans="1:26" ht="5.25"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4.25" customHeight="1">
      <c r="A28" s="1"/>
      <c r="B28" s="1"/>
      <c r="C28" s="25" t="s">
        <v>76</v>
      </c>
      <c r="D28" s="1"/>
      <c r="E28" s="1"/>
      <c r="F28" s="1"/>
      <c r="G28" s="1"/>
      <c r="H28" s="1"/>
      <c r="I28" s="25" t="s">
        <v>77</v>
      </c>
      <c r="J28" s="1"/>
      <c r="K28" s="1"/>
      <c r="L28" s="1"/>
      <c r="M28" s="1"/>
      <c r="N28" s="1"/>
      <c r="O28" s="1"/>
      <c r="P28" s="1"/>
      <c r="Q28" s="1"/>
      <c r="R28" s="1"/>
      <c r="S28" s="1"/>
      <c r="T28" s="1"/>
      <c r="U28" s="1"/>
      <c r="V28" s="1"/>
      <c r="W28" s="1"/>
      <c r="X28" s="1"/>
      <c r="Y28" s="1"/>
      <c r="Z28" s="1"/>
    </row>
    <row r="29" spans="1:26" ht="5.25"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4.25" customHeight="1">
      <c r="A30" s="1"/>
      <c r="B30" s="1"/>
      <c r="C30" s="34" t="s">
        <v>78</v>
      </c>
      <c r="D30" s="1"/>
      <c r="E30" s="69"/>
      <c r="F30" s="70"/>
      <c r="G30" s="69"/>
      <c r="H30" s="34"/>
      <c r="I30" s="25" t="s">
        <v>79</v>
      </c>
      <c r="J30" s="1"/>
      <c r="K30" s="1"/>
      <c r="L30" s="1"/>
      <c r="M30" s="1"/>
      <c r="N30" s="1"/>
      <c r="O30" s="1"/>
      <c r="P30" s="1"/>
      <c r="Q30" s="1"/>
      <c r="R30" s="1"/>
      <c r="S30" s="1"/>
      <c r="T30" s="1"/>
      <c r="U30" s="1"/>
      <c r="V30" s="1"/>
      <c r="W30" s="1"/>
      <c r="X30" s="1"/>
      <c r="Y30" s="1"/>
      <c r="Z30" s="1"/>
    </row>
    <row r="31" spans="1:26" ht="7.5" customHeight="1">
      <c r="A31" s="1"/>
      <c r="B31" s="1"/>
      <c r="C31" s="34"/>
      <c r="D31" s="1"/>
      <c r="E31" s="69"/>
      <c r="F31" s="70"/>
      <c r="G31" s="69"/>
      <c r="H31" s="34"/>
      <c r="I31" s="25"/>
      <c r="J31" s="1"/>
      <c r="K31" s="1"/>
      <c r="L31" s="1"/>
      <c r="M31" s="1"/>
      <c r="N31" s="1"/>
      <c r="O31" s="1"/>
      <c r="P31" s="1"/>
      <c r="Q31" s="1"/>
      <c r="R31" s="1"/>
      <c r="S31" s="1"/>
      <c r="T31" s="1"/>
      <c r="U31" s="1"/>
      <c r="V31" s="1"/>
      <c r="W31" s="1"/>
      <c r="X31" s="1"/>
      <c r="Y31" s="1"/>
      <c r="Z31" s="1"/>
    </row>
    <row r="32" spans="1:26" ht="14.25" customHeight="1">
      <c r="A32" s="1"/>
      <c r="B32" s="1"/>
      <c r="C32" s="71">
        <v>3</v>
      </c>
      <c r="D32" s="29" t="s">
        <v>80</v>
      </c>
      <c r="E32" s="72"/>
      <c r="F32" s="36"/>
      <c r="G32" s="72"/>
      <c r="H32" s="37"/>
      <c r="I32" s="25" t="s">
        <v>37</v>
      </c>
      <c r="J32" s="1"/>
      <c r="K32" s="1"/>
      <c r="L32" s="1"/>
      <c r="M32" s="1"/>
      <c r="N32" s="1"/>
      <c r="O32" s="1"/>
      <c r="P32" s="1"/>
      <c r="Q32" s="1"/>
      <c r="R32" s="1"/>
      <c r="S32" s="1"/>
      <c r="T32" s="1"/>
      <c r="U32" s="1"/>
      <c r="V32" s="1"/>
      <c r="W32" s="1"/>
      <c r="X32" s="1"/>
      <c r="Y32" s="1"/>
      <c r="Z32" s="1"/>
    </row>
    <row r="33" spans="1:26" ht="14.25" customHeight="1">
      <c r="A33" s="1"/>
      <c r="B33" s="1"/>
      <c r="C33" s="31">
        <f>C23/12</f>
        <v>4166.666666666667</v>
      </c>
      <c r="D33" s="29" t="s">
        <v>81</v>
      </c>
      <c r="E33" s="1"/>
      <c r="F33" s="1"/>
      <c r="G33" s="1"/>
      <c r="H33" s="1"/>
      <c r="I33" s="25" t="s">
        <v>28</v>
      </c>
      <c r="J33" s="1"/>
      <c r="K33" s="1"/>
      <c r="L33" s="1"/>
      <c r="M33" s="1"/>
      <c r="N33" s="1"/>
      <c r="O33" s="1"/>
      <c r="P33" s="1"/>
      <c r="Q33" s="1"/>
      <c r="R33" s="1"/>
      <c r="S33" s="1"/>
      <c r="T33" s="1"/>
      <c r="U33" s="1"/>
      <c r="V33" s="1"/>
      <c r="W33" s="1"/>
      <c r="X33" s="1"/>
      <c r="Y33" s="1"/>
      <c r="Z33" s="1"/>
    </row>
    <row r="34" spans="1:26" ht="14.25" customHeight="1">
      <c r="A34" s="1"/>
      <c r="B34" s="1"/>
      <c r="C34" s="31">
        <f>C33*C32</f>
        <v>12500</v>
      </c>
      <c r="D34" s="73" t="s">
        <v>82</v>
      </c>
      <c r="E34" s="1"/>
      <c r="F34" s="1"/>
      <c r="G34" s="1"/>
      <c r="H34" s="1"/>
      <c r="I34" s="25"/>
      <c r="J34" s="1"/>
      <c r="K34" s="1"/>
      <c r="L34" s="1"/>
      <c r="M34" s="1"/>
      <c r="N34" s="1"/>
      <c r="O34" s="1"/>
      <c r="P34" s="1"/>
      <c r="Q34" s="1"/>
      <c r="R34" s="1"/>
      <c r="S34" s="1"/>
      <c r="T34" s="1"/>
      <c r="U34" s="1"/>
      <c r="V34" s="1"/>
      <c r="W34" s="1"/>
      <c r="X34" s="1"/>
      <c r="Y34" s="1"/>
      <c r="Z34" s="1"/>
    </row>
    <row r="35" spans="1:26" ht="14.25" customHeight="1">
      <c r="A35" s="1"/>
      <c r="B35" s="1"/>
      <c r="C35" s="31"/>
      <c r="D35" s="73"/>
      <c r="E35" s="1"/>
      <c r="F35" s="1"/>
      <c r="G35" s="1"/>
      <c r="H35" s="1"/>
      <c r="I35" s="25"/>
      <c r="J35" s="1"/>
      <c r="K35" s="1"/>
      <c r="L35" s="1"/>
      <c r="M35" s="1"/>
      <c r="N35" s="1"/>
      <c r="O35" s="1"/>
      <c r="P35" s="1"/>
      <c r="Q35" s="1"/>
      <c r="R35" s="1"/>
      <c r="S35" s="1"/>
      <c r="T35" s="1"/>
      <c r="U35" s="1"/>
      <c r="V35" s="1"/>
      <c r="W35" s="1"/>
      <c r="X35" s="1"/>
      <c r="Y35" s="1"/>
      <c r="Z35" s="1"/>
    </row>
    <row r="36" spans="1:26" ht="14.25" customHeight="1">
      <c r="A36" s="1"/>
      <c r="B36" s="1"/>
      <c r="C36" s="34" t="s">
        <v>83</v>
      </c>
      <c r="D36" s="1"/>
      <c r="E36" s="43"/>
      <c r="F36" s="36"/>
      <c r="G36" s="43"/>
      <c r="H36" s="39"/>
      <c r="I36" s="25"/>
      <c r="J36" s="1"/>
      <c r="K36" s="1"/>
      <c r="L36" s="1"/>
      <c r="M36" s="1"/>
      <c r="N36" s="1"/>
      <c r="O36" s="1"/>
      <c r="P36" s="1"/>
      <c r="Q36" s="1"/>
      <c r="R36" s="1"/>
      <c r="S36" s="1"/>
      <c r="T36" s="1"/>
      <c r="U36" s="1"/>
      <c r="V36" s="1"/>
      <c r="W36" s="1"/>
      <c r="X36" s="1"/>
      <c r="Y36" s="1"/>
      <c r="Z36" s="1"/>
    </row>
    <row r="37" spans="1:26" ht="7.5" customHeight="1">
      <c r="A37" s="1"/>
      <c r="B37" s="1"/>
      <c r="C37" s="34"/>
      <c r="D37" s="1"/>
      <c r="E37" s="43"/>
      <c r="F37" s="36"/>
      <c r="G37" s="43"/>
      <c r="H37" s="39"/>
      <c r="I37" s="25"/>
      <c r="J37" s="1"/>
      <c r="K37" s="1"/>
      <c r="L37" s="1"/>
      <c r="M37" s="1"/>
      <c r="N37" s="1"/>
      <c r="O37" s="1"/>
      <c r="P37" s="1"/>
      <c r="Q37" s="1"/>
      <c r="R37" s="1"/>
      <c r="S37" s="1"/>
      <c r="T37" s="1"/>
      <c r="U37" s="1"/>
      <c r="V37" s="1"/>
      <c r="W37" s="1"/>
      <c r="X37" s="1"/>
      <c r="Y37" s="1"/>
      <c r="Z37" s="1"/>
    </row>
    <row r="38" spans="1:26" ht="14.25" customHeight="1">
      <c r="A38" s="1"/>
      <c r="B38" s="1"/>
      <c r="C38" s="30">
        <v>500</v>
      </c>
      <c r="D38" s="1" t="s">
        <v>84</v>
      </c>
      <c r="E38" s="43"/>
      <c r="F38" s="36"/>
      <c r="G38" s="43"/>
      <c r="H38" s="39"/>
      <c r="I38" s="25" t="s">
        <v>85</v>
      </c>
      <c r="J38" s="1"/>
      <c r="K38" s="1"/>
      <c r="L38" s="1"/>
      <c r="M38" s="1"/>
      <c r="N38" s="1"/>
      <c r="O38" s="1"/>
      <c r="P38" s="1"/>
      <c r="Q38" s="1"/>
      <c r="R38" s="1"/>
      <c r="S38" s="1"/>
      <c r="T38" s="1"/>
      <c r="U38" s="1"/>
      <c r="V38" s="1"/>
      <c r="W38" s="1"/>
      <c r="X38" s="1"/>
      <c r="Y38" s="1"/>
      <c r="Z38" s="1"/>
    </row>
    <row r="39" spans="1:26" ht="14.25" customHeight="1">
      <c r="A39" s="1"/>
      <c r="B39" s="1"/>
      <c r="C39" s="30">
        <v>5000</v>
      </c>
      <c r="D39" s="1" t="s">
        <v>86</v>
      </c>
      <c r="E39" s="43"/>
      <c r="F39" s="36"/>
      <c r="G39" s="43"/>
      <c r="H39" s="39"/>
      <c r="I39" s="25" t="s">
        <v>87</v>
      </c>
      <c r="J39" s="1"/>
      <c r="K39" s="1"/>
      <c r="L39" s="1"/>
      <c r="M39" s="1"/>
      <c r="N39" s="1"/>
      <c r="O39" s="1"/>
      <c r="P39" s="1"/>
      <c r="Q39" s="1"/>
      <c r="R39" s="1"/>
      <c r="S39" s="1"/>
      <c r="T39" s="1"/>
      <c r="U39" s="1"/>
      <c r="V39" s="1"/>
      <c r="W39" s="1"/>
      <c r="X39" s="1"/>
      <c r="Y39" s="1"/>
      <c r="Z39" s="1"/>
    </row>
    <row r="40" spans="1:26" ht="14.25" customHeight="1">
      <c r="A40" s="1"/>
      <c r="B40" s="1"/>
      <c r="C40" s="74">
        <v>3000</v>
      </c>
      <c r="D40" s="20" t="s">
        <v>88</v>
      </c>
      <c r="E40" s="75"/>
      <c r="F40" s="76"/>
      <c r="G40" s="75"/>
      <c r="H40" s="39"/>
      <c r="I40" s="25" t="s">
        <v>89</v>
      </c>
      <c r="J40" s="1"/>
      <c r="K40" s="1"/>
      <c r="L40" s="1"/>
      <c r="M40" s="1"/>
      <c r="N40" s="1"/>
      <c r="O40" s="1"/>
      <c r="P40" s="1"/>
      <c r="Q40" s="1"/>
      <c r="R40" s="1"/>
      <c r="S40" s="1"/>
      <c r="T40" s="1"/>
      <c r="U40" s="1"/>
      <c r="V40" s="1"/>
      <c r="W40" s="1"/>
      <c r="X40" s="1"/>
      <c r="Y40" s="1"/>
      <c r="Z40" s="1"/>
    </row>
    <row r="41" spans="1:26" ht="14.25" customHeight="1">
      <c r="A41" s="1"/>
      <c r="B41" s="1"/>
      <c r="C41" s="77">
        <f>SUM(C38:C40)</f>
        <v>8500</v>
      </c>
      <c r="D41" s="1" t="s">
        <v>90</v>
      </c>
      <c r="E41" s="43"/>
      <c r="F41" s="36"/>
      <c r="G41" s="43"/>
      <c r="H41" s="39"/>
      <c r="I41" s="25"/>
      <c r="J41" s="1"/>
      <c r="K41" s="1"/>
      <c r="L41" s="1"/>
      <c r="M41" s="1"/>
      <c r="N41" s="1"/>
      <c r="O41" s="1"/>
      <c r="P41" s="1"/>
      <c r="Q41" s="1"/>
      <c r="R41" s="1"/>
      <c r="S41" s="1"/>
      <c r="T41" s="1"/>
      <c r="U41" s="1"/>
      <c r="V41" s="1"/>
      <c r="W41" s="1"/>
      <c r="X41" s="1"/>
      <c r="Y41" s="1"/>
      <c r="Z41" s="1"/>
    </row>
    <row r="42" spans="1:26" ht="14.25" customHeight="1">
      <c r="A42" s="1"/>
      <c r="B42" s="1"/>
      <c r="C42" s="77"/>
      <c r="D42" s="1"/>
      <c r="E42" s="43"/>
      <c r="F42" s="36"/>
      <c r="G42" s="43"/>
      <c r="H42" s="39"/>
      <c r="I42" s="25"/>
      <c r="J42" s="1"/>
      <c r="K42" s="1"/>
      <c r="L42" s="1"/>
      <c r="M42" s="1"/>
      <c r="N42" s="1"/>
      <c r="O42" s="1"/>
      <c r="P42" s="1"/>
      <c r="Q42" s="1"/>
      <c r="R42" s="1"/>
      <c r="S42" s="1"/>
      <c r="T42" s="1"/>
      <c r="U42" s="1"/>
      <c r="V42" s="1"/>
      <c r="W42" s="1"/>
      <c r="X42" s="1"/>
      <c r="Y42" s="1"/>
      <c r="Z42" s="1"/>
    </row>
    <row r="43" spans="1:26" ht="14.25" customHeight="1">
      <c r="A43" s="1"/>
      <c r="B43" s="1"/>
      <c r="C43" s="34" t="s">
        <v>91</v>
      </c>
      <c r="D43" s="1"/>
      <c r="E43" s="43"/>
      <c r="F43" s="36"/>
      <c r="G43" s="43"/>
      <c r="H43" s="39"/>
      <c r="I43" s="25"/>
      <c r="J43" s="1"/>
      <c r="K43" s="1"/>
      <c r="L43" s="1"/>
      <c r="M43" s="1"/>
      <c r="N43" s="1"/>
      <c r="O43" s="1"/>
      <c r="P43" s="1"/>
      <c r="Q43" s="1"/>
      <c r="R43" s="1"/>
      <c r="S43" s="1"/>
      <c r="T43" s="1"/>
      <c r="U43" s="1"/>
      <c r="V43" s="1"/>
      <c r="W43" s="1"/>
      <c r="X43" s="1"/>
      <c r="Y43" s="1"/>
      <c r="Z43" s="1"/>
    </row>
    <row r="44" spans="1:26" ht="7.5" customHeight="1">
      <c r="A44" s="1"/>
      <c r="B44" s="1"/>
      <c r="C44" s="34"/>
      <c r="D44" s="1"/>
      <c r="E44" s="43"/>
      <c r="F44" s="36"/>
      <c r="G44" s="43"/>
      <c r="H44" s="39"/>
      <c r="I44" s="25"/>
      <c r="J44" s="1"/>
      <c r="K44" s="1"/>
      <c r="L44" s="1"/>
      <c r="M44" s="1"/>
      <c r="N44" s="1"/>
      <c r="O44" s="1"/>
      <c r="P44" s="1"/>
      <c r="Q44" s="1"/>
      <c r="R44" s="1"/>
      <c r="S44" s="1"/>
      <c r="T44" s="1"/>
      <c r="U44" s="1"/>
      <c r="V44" s="1"/>
      <c r="W44" s="1"/>
      <c r="X44" s="1"/>
      <c r="Y44" s="1"/>
      <c r="Z44" s="1"/>
    </row>
    <row r="45" spans="1:26" ht="14.25" customHeight="1">
      <c r="A45" s="1"/>
      <c r="B45" s="1"/>
      <c r="C45" s="30">
        <v>2500</v>
      </c>
      <c r="D45" s="1" t="s">
        <v>92</v>
      </c>
      <c r="E45" s="43"/>
      <c r="F45" s="36"/>
      <c r="G45" s="43"/>
      <c r="H45" s="39"/>
      <c r="I45" s="25" t="s">
        <v>93</v>
      </c>
      <c r="J45" s="1"/>
      <c r="K45" s="1"/>
      <c r="L45" s="1"/>
      <c r="M45" s="1"/>
      <c r="N45" s="1"/>
      <c r="O45" s="1"/>
      <c r="P45" s="1"/>
      <c r="Q45" s="1"/>
      <c r="R45" s="1"/>
      <c r="S45" s="1"/>
      <c r="T45" s="1"/>
      <c r="U45" s="1"/>
      <c r="V45" s="1"/>
      <c r="W45" s="1"/>
      <c r="X45" s="1"/>
      <c r="Y45" s="1"/>
      <c r="Z45" s="1"/>
    </row>
    <row r="46" spans="1:26" ht="14.25" customHeight="1">
      <c r="A46" s="1"/>
      <c r="B46" s="1"/>
      <c r="C46" s="34"/>
      <c r="D46" s="1"/>
      <c r="E46" s="43"/>
      <c r="F46" s="36"/>
      <c r="G46" s="43"/>
      <c r="H46" s="39"/>
      <c r="I46" s="25"/>
      <c r="J46" s="1"/>
      <c r="K46" s="1"/>
      <c r="L46" s="1"/>
      <c r="M46" s="1"/>
      <c r="N46" s="1"/>
      <c r="O46" s="1"/>
      <c r="P46" s="1"/>
      <c r="Q46" s="1"/>
      <c r="R46" s="1"/>
      <c r="S46" s="1"/>
      <c r="T46" s="1"/>
      <c r="U46" s="1"/>
      <c r="V46" s="1"/>
      <c r="W46" s="1"/>
      <c r="X46" s="1"/>
      <c r="Y46" s="1"/>
      <c r="Z46" s="1"/>
    </row>
    <row r="47" spans="1:26" ht="14.25" customHeight="1">
      <c r="A47" s="1"/>
      <c r="B47" s="1"/>
      <c r="C47" s="34" t="s">
        <v>94</v>
      </c>
      <c r="D47" s="1"/>
      <c r="E47" s="43"/>
      <c r="F47" s="36"/>
      <c r="G47" s="43"/>
      <c r="H47" s="39"/>
      <c r="I47" s="25" t="s">
        <v>95</v>
      </c>
      <c r="J47" s="1"/>
      <c r="K47" s="1"/>
      <c r="L47" s="1"/>
      <c r="M47" s="1"/>
      <c r="N47" s="1"/>
      <c r="O47" s="1"/>
      <c r="P47" s="1"/>
      <c r="Q47" s="1"/>
      <c r="R47" s="1"/>
      <c r="S47" s="1"/>
      <c r="T47" s="1"/>
      <c r="U47" s="1"/>
      <c r="V47" s="1"/>
      <c r="W47" s="1"/>
      <c r="X47" s="1"/>
      <c r="Y47" s="1"/>
      <c r="Z47" s="1"/>
    </row>
    <row r="48" spans="1:26" ht="7.5" customHeight="1">
      <c r="A48" s="1"/>
      <c r="B48" s="1"/>
      <c r="C48" s="34"/>
      <c r="D48" s="1"/>
      <c r="E48" s="43"/>
      <c r="F48" s="36"/>
      <c r="G48" s="43"/>
      <c r="H48" s="39"/>
      <c r="I48" s="25"/>
      <c r="J48" s="1"/>
      <c r="K48" s="1"/>
      <c r="L48" s="1"/>
      <c r="M48" s="1"/>
      <c r="N48" s="1"/>
      <c r="O48" s="1"/>
      <c r="P48" s="1"/>
      <c r="Q48" s="1"/>
      <c r="R48" s="1"/>
      <c r="S48" s="1"/>
      <c r="T48" s="1"/>
      <c r="U48" s="1"/>
      <c r="V48" s="1"/>
      <c r="W48" s="1"/>
      <c r="X48" s="1"/>
      <c r="Y48" s="1"/>
      <c r="Z48" s="1"/>
    </row>
    <row r="49" spans="1:26" ht="14.25" customHeight="1">
      <c r="A49" s="1"/>
      <c r="B49" s="1"/>
      <c r="C49" s="68">
        <v>0.1</v>
      </c>
      <c r="D49" s="29" t="s">
        <v>96</v>
      </c>
      <c r="E49" s="43"/>
      <c r="F49" s="36"/>
      <c r="G49" s="43"/>
      <c r="H49" s="39"/>
      <c r="I49" s="25" t="s">
        <v>97</v>
      </c>
      <c r="J49" s="1"/>
      <c r="K49" s="78">
        <f aca="true" t="shared" si="0" ref="K49:K54">(1-C49)*$C$33</f>
        <v>3750.0000000000005</v>
      </c>
      <c r="L49" s="1"/>
      <c r="M49" s="1"/>
      <c r="N49" s="79" t="s">
        <v>98</v>
      </c>
      <c r="O49" s="1"/>
      <c r="P49" s="1"/>
      <c r="Q49" s="1"/>
      <c r="R49" s="1"/>
      <c r="S49" s="1"/>
      <c r="T49" s="1"/>
      <c r="U49" s="1"/>
      <c r="V49" s="1"/>
      <c r="W49" s="1"/>
      <c r="X49" s="1"/>
      <c r="Y49" s="1"/>
      <c r="Z49" s="1"/>
    </row>
    <row r="50" spans="1:26" ht="14.25" customHeight="1">
      <c r="A50" s="1"/>
      <c r="B50" s="1"/>
      <c r="C50" s="68">
        <v>0.25</v>
      </c>
      <c r="D50" s="29" t="s">
        <v>99</v>
      </c>
      <c r="E50" s="43"/>
      <c r="F50" s="36"/>
      <c r="G50" s="43"/>
      <c r="H50" s="39"/>
      <c r="I50" s="25"/>
      <c r="J50" s="1"/>
      <c r="K50" s="78">
        <f t="shared" si="0"/>
        <v>3125</v>
      </c>
      <c r="L50" s="1"/>
      <c r="M50" s="1"/>
      <c r="N50" s="1"/>
      <c r="O50" s="1"/>
      <c r="P50" s="1"/>
      <c r="Q50" s="1"/>
      <c r="R50" s="1"/>
      <c r="S50" s="1"/>
      <c r="T50" s="1"/>
      <c r="U50" s="1"/>
      <c r="V50" s="1"/>
      <c r="W50" s="1"/>
      <c r="X50" s="1"/>
      <c r="Y50" s="1"/>
      <c r="Z50" s="1"/>
    </row>
    <row r="51" spans="1:26" ht="14.25" customHeight="1">
      <c r="A51" s="1"/>
      <c r="B51" s="1"/>
      <c r="C51" s="68">
        <v>0.5</v>
      </c>
      <c r="D51" s="29" t="s">
        <v>100</v>
      </c>
      <c r="E51" s="43"/>
      <c r="F51" s="36"/>
      <c r="G51" s="43"/>
      <c r="H51" s="39"/>
      <c r="I51" s="25"/>
      <c r="J51" s="1"/>
      <c r="K51" s="78">
        <f t="shared" si="0"/>
        <v>2083.3333333333335</v>
      </c>
      <c r="L51" s="1"/>
      <c r="M51" s="1"/>
      <c r="N51" s="1"/>
      <c r="O51" s="1"/>
      <c r="P51" s="1"/>
      <c r="Q51" s="1"/>
      <c r="R51" s="1"/>
      <c r="S51" s="1"/>
      <c r="T51" s="1"/>
      <c r="U51" s="1"/>
      <c r="V51" s="1"/>
      <c r="W51" s="1"/>
      <c r="X51" s="1"/>
      <c r="Y51" s="1"/>
      <c r="Z51" s="1"/>
    </row>
    <row r="52" spans="1:26" ht="14.25" customHeight="1">
      <c r="A52" s="1"/>
      <c r="B52" s="1"/>
      <c r="C52" s="68">
        <v>0.5</v>
      </c>
      <c r="D52" s="29" t="s">
        <v>101</v>
      </c>
      <c r="E52" s="43"/>
      <c r="F52" s="36"/>
      <c r="G52" s="43"/>
      <c r="H52" s="39"/>
      <c r="I52" s="25"/>
      <c r="J52" s="1"/>
      <c r="K52" s="78">
        <f t="shared" si="0"/>
        <v>2083.3333333333335</v>
      </c>
      <c r="L52" s="1"/>
      <c r="M52" s="1"/>
      <c r="N52" s="1"/>
      <c r="O52" s="1"/>
      <c r="P52" s="1"/>
      <c r="Q52" s="1"/>
      <c r="R52" s="1"/>
      <c r="S52" s="1"/>
      <c r="T52" s="1"/>
      <c r="U52" s="1"/>
      <c r="V52" s="1"/>
      <c r="W52" s="1"/>
      <c r="X52" s="1"/>
      <c r="Y52" s="1"/>
      <c r="Z52" s="1"/>
    </row>
    <row r="53" spans="1:26" ht="14.25" customHeight="1">
      <c r="A53" s="1"/>
      <c r="B53" s="1"/>
      <c r="C53" s="68">
        <v>0.75</v>
      </c>
      <c r="D53" s="29" t="s">
        <v>102</v>
      </c>
      <c r="E53" s="43"/>
      <c r="F53" s="36"/>
      <c r="G53" s="43"/>
      <c r="H53" s="39"/>
      <c r="I53" s="25"/>
      <c r="J53" s="1"/>
      <c r="K53" s="78">
        <f t="shared" si="0"/>
        <v>1041.6666666666667</v>
      </c>
      <c r="L53" s="1"/>
      <c r="M53" s="1"/>
      <c r="N53" s="1"/>
      <c r="O53" s="1"/>
      <c r="P53" s="1"/>
      <c r="Q53" s="1"/>
      <c r="R53" s="1"/>
      <c r="S53" s="1"/>
      <c r="T53" s="1"/>
      <c r="U53" s="1"/>
      <c r="V53" s="1"/>
      <c r="W53" s="1"/>
      <c r="X53" s="1"/>
      <c r="Y53" s="1"/>
      <c r="Z53" s="1"/>
    </row>
    <row r="54" spans="1:26" ht="14.25" customHeight="1">
      <c r="A54" s="1"/>
      <c r="B54" s="1"/>
      <c r="C54" s="80">
        <v>0.75</v>
      </c>
      <c r="D54" s="81" t="s">
        <v>103</v>
      </c>
      <c r="E54" s="43"/>
      <c r="F54" s="36"/>
      <c r="G54" s="43"/>
      <c r="H54" s="39"/>
      <c r="I54" s="25"/>
      <c r="J54" s="1"/>
      <c r="K54" s="78">
        <f t="shared" si="0"/>
        <v>1041.6666666666667</v>
      </c>
      <c r="L54" s="1"/>
      <c r="M54" s="1"/>
      <c r="N54" s="1"/>
      <c r="O54" s="1"/>
      <c r="P54" s="1"/>
      <c r="Q54" s="1"/>
      <c r="R54" s="1"/>
      <c r="S54" s="1"/>
      <c r="T54" s="1"/>
      <c r="U54" s="1"/>
      <c r="V54" s="1"/>
      <c r="W54" s="1"/>
      <c r="X54" s="1"/>
      <c r="Y54" s="1"/>
      <c r="Z54" s="1"/>
    </row>
    <row r="55" spans="1:26" ht="14.25" customHeight="1">
      <c r="A55" s="1"/>
      <c r="B55" s="1"/>
      <c r="C55" s="82">
        <f>SUM(K49:K54)</f>
        <v>13125</v>
      </c>
      <c r="D55" s="73" t="s">
        <v>104</v>
      </c>
      <c r="E55" s="43"/>
      <c r="F55" s="36"/>
      <c r="G55" s="43"/>
      <c r="H55" s="39"/>
      <c r="I55" s="25"/>
      <c r="J55" s="1"/>
      <c r="K55" s="1"/>
      <c r="L55" s="1"/>
      <c r="M55" s="1"/>
      <c r="N55" s="1"/>
      <c r="O55" s="1"/>
      <c r="P55" s="1"/>
      <c r="Q55" s="1"/>
      <c r="R55" s="1"/>
      <c r="S55" s="1"/>
      <c r="T55" s="1"/>
      <c r="U55" s="1"/>
      <c r="V55" s="1"/>
      <c r="W55" s="1"/>
      <c r="X55" s="1"/>
      <c r="Y55" s="1"/>
      <c r="Z55" s="1"/>
    </row>
    <row r="56" spans="1:26" ht="14.25" customHeight="1">
      <c r="A56" s="1"/>
      <c r="B56" s="1"/>
      <c r="C56" s="34"/>
      <c r="D56" s="1"/>
      <c r="E56" s="43"/>
      <c r="F56" s="36"/>
      <c r="G56" s="43"/>
      <c r="H56" s="39"/>
      <c r="I56" s="25"/>
      <c r="J56" s="1"/>
      <c r="K56" s="1"/>
      <c r="L56" s="1"/>
      <c r="M56" s="1"/>
      <c r="N56" s="1"/>
      <c r="O56" s="1"/>
      <c r="P56" s="1"/>
      <c r="Q56" s="1"/>
      <c r="R56" s="1"/>
      <c r="S56" s="1"/>
      <c r="T56" s="1"/>
      <c r="U56" s="1"/>
      <c r="V56" s="1"/>
      <c r="W56" s="1"/>
      <c r="X56" s="1"/>
      <c r="Y56" s="1"/>
      <c r="Z56" s="1"/>
    </row>
    <row r="57" spans="1:26" ht="14.25" customHeight="1">
      <c r="A57" s="1"/>
      <c r="B57" s="1"/>
      <c r="C57" s="34"/>
      <c r="D57" s="1"/>
      <c r="E57" s="43"/>
      <c r="F57" s="36"/>
      <c r="G57" s="43"/>
      <c r="H57" s="39"/>
      <c r="I57" s="25"/>
      <c r="J57" s="1"/>
      <c r="K57" s="1"/>
      <c r="L57" s="1"/>
      <c r="M57" s="1"/>
      <c r="N57" s="1"/>
      <c r="O57" s="1"/>
      <c r="P57" s="1"/>
      <c r="Q57" s="1"/>
      <c r="R57" s="1"/>
      <c r="S57" s="1"/>
      <c r="T57" s="1"/>
      <c r="U57" s="1"/>
      <c r="V57" s="1"/>
      <c r="W57" s="1"/>
      <c r="X57" s="1"/>
      <c r="Y57" s="1"/>
      <c r="Z57" s="1"/>
    </row>
    <row r="58" spans="1:26" ht="14.25" customHeight="1">
      <c r="A58" s="1"/>
      <c r="B58" s="1"/>
      <c r="C58" s="83">
        <f>SUM(C34,C41,C45,C55)</f>
        <v>36625</v>
      </c>
      <c r="D58" s="84" t="s">
        <v>105</v>
      </c>
      <c r="E58" s="43"/>
      <c r="F58" s="36"/>
      <c r="G58" s="43"/>
      <c r="H58" s="39"/>
      <c r="I58" s="25"/>
      <c r="J58" s="1"/>
      <c r="K58" s="1"/>
      <c r="L58" s="1"/>
      <c r="M58" s="1"/>
      <c r="N58" s="1"/>
      <c r="O58" s="1"/>
      <c r="P58" s="1"/>
      <c r="Q58" s="1"/>
      <c r="R58" s="1"/>
      <c r="S58" s="1"/>
      <c r="T58" s="1"/>
      <c r="U58" s="1"/>
      <c r="V58" s="1"/>
      <c r="W58" s="1"/>
      <c r="X58" s="1"/>
      <c r="Y58" s="1"/>
      <c r="Z58" s="1"/>
    </row>
    <row r="59" spans="1:26" ht="14.25" customHeight="1">
      <c r="A59" s="1"/>
      <c r="B59" s="1"/>
      <c r="C59" s="34"/>
      <c r="D59" s="1"/>
      <c r="E59" s="43"/>
      <c r="F59" s="36"/>
      <c r="G59" s="43"/>
      <c r="H59" s="39"/>
      <c r="I59" s="25"/>
      <c r="J59" s="1"/>
      <c r="K59" s="1"/>
      <c r="L59" s="1"/>
      <c r="M59" s="1"/>
      <c r="N59" s="1"/>
      <c r="O59" s="1"/>
      <c r="P59" s="1"/>
      <c r="Q59" s="1"/>
      <c r="R59" s="1"/>
      <c r="S59" s="1"/>
      <c r="T59" s="1"/>
      <c r="U59" s="1"/>
      <c r="V59" s="1"/>
      <c r="W59" s="1"/>
      <c r="X59" s="1"/>
      <c r="Y59" s="1"/>
      <c r="Z59" s="1"/>
    </row>
    <row r="60" spans="1:26" ht="13.5" customHeight="1">
      <c r="A60" s="1"/>
      <c r="B60" s="1"/>
      <c r="C60" s="29"/>
      <c r="D60" s="1"/>
      <c r="E60" s="43"/>
      <c r="F60" s="36"/>
      <c r="G60" s="43"/>
      <c r="H60" s="39"/>
      <c r="I60" s="25"/>
      <c r="J60" s="1"/>
      <c r="K60" s="1"/>
      <c r="L60" s="1"/>
      <c r="M60" s="1"/>
      <c r="N60" s="42"/>
      <c r="O60" s="42"/>
      <c r="P60" s="42"/>
      <c r="Q60" s="1"/>
      <c r="R60" s="1"/>
      <c r="S60" s="1"/>
      <c r="T60" s="1"/>
      <c r="U60" s="1"/>
      <c r="V60" s="1"/>
      <c r="W60" s="1"/>
      <c r="X60" s="1"/>
      <c r="Y60" s="1"/>
      <c r="Z60" s="1"/>
    </row>
    <row r="61" spans="1:26" ht="18" customHeight="1">
      <c r="A61" s="1"/>
      <c r="B61" s="11"/>
      <c r="C61" s="10" t="s">
        <v>106</v>
      </c>
      <c r="D61" s="9"/>
      <c r="E61" s="9"/>
      <c r="F61" s="9"/>
      <c r="G61" s="9"/>
      <c r="H61" s="9"/>
      <c r="I61" s="26"/>
      <c r="J61" s="9"/>
      <c r="K61" s="9"/>
      <c r="L61" s="9"/>
      <c r="M61" s="9"/>
      <c r="N61" s="9"/>
      <c r="O61" s="9"/>
      <c r="P61" s="9"/>
      <c r="Q61" s="9"/>
      <c r="R61" s="9"/>
      <c r="S61" s="9"/>
      <c r="T61" s="9"/>
      <c r="U61" s="9"/>
      <c r="V61" s="9"/>
      <c r="W61" s="1"/>
      <c r="X61" s="1"/>
      <c r="Y61" s="1"/>
      <c r="Z61" s="1"/>
    </row>
    <row r="62" spans="1:26" ht="5.2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4.25" customHeight="1">
      <c r="A63" s="1"/>
      <c r="B63" s="1"/>
      <c r="C63" s="25" t="s">
        <v>107</v>
      </c>
      <c r="D63" s="1"/>
      <c r="E63" s="1"/>
      <c r="F63" s="1"/>
      <c r="G63" s="1"/>
      <c r="H63" s="1"/>
      <c r="I63" s="25"/>
      <c r="J63" s="1"/>
      <c r="K63" s="1"/>
      <c r="L63" s="1"/>
      <c r="M63" s="1"/>
      <c r="N63" s="1"/>
      <c r="O63" s="1"/>
      <c r="P63" s="1"/>
      <c r="Q63" s="1"/>
      <c r="R63" s="1"/>
      <c r="S63" s="1"/>
      <c r="T63" s="1"/>
      <c r="U63" s="1"/>
      <c r="V63" s="1"/>
      <c r="W63" s="1"/>
      <c r="X63" s="1"/>
      <c r="Y63" s="1"/>
      <c r="Z63" s="1"/>
    </row>
    <row r="64" spans="1:26" ht="5.2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4.25" customHeight="1">
      <c r="A65" s="1"/>
      <c r="B65" s="1"/>
      <c r="C65" s="1"/>
      <c r="D65" s="1"/>
      <c r="E65" s="85" t="s">
        <v>108</v>
      </c>
      <c r="F65" s="33"/>
      <c r="G65" s="85" t="s">
        <v>109</v>
      </c>
      <c r="H65" s="34"/>
      <c r="I65" s="25"/>
      <c r="J65" s="1"/>
      <c r="K65" s="1"/>
      <c r="L65" s="1"/>
      <c r="M65" s="1"/>
      <c r="N65" s="1"/>
      <c r="O65" s="1"/>
      <c r="P65" s="1"/>
      <c r="Q65" s="1"/>
      <c r="R65" s="1"/>
      <c r="S65" s="1"/>
      <c r="T65" s="1"/>
      <c r="U65" s="1"/>
      <c r="V65" s="1"/>
      <c r="W65" s="1"/>
      <c r="X65" s="1"/>
      <c r="Y65" s="1"/>
      <c r="Z65" s="1"/>
    </row>
    <row r="66" spans="1:26" ht="14.25" customHeight="1">
      <c r="A66" s="1"/>
      <c r="B66" s="1"/>
      <c r="C66" s="34" t="s">
        <v>110</v>
      </c>
      <c r="D66" s="1"/>
      <c r="E66" s="86">
        <f>C22</f>
        <v>0.15</v>
      </c>
      <c r="F66" s="36"/>
      <c r="G66" s="87">
        <v>0.1</v>
      </c>
      <c r="H66" s="37"/>
      <c r="I66" s="88" t="s">
        <v>63</v>
      </c>
      <c r="J66" s="1"/>
      <c r="K66" s="1"/>
      <c r="L66" s="1"/>
      <c r="M66" s="1"/>
      <c r="N66" s="1"/>
      <c r="O66" s="1"/>
      <c r="P66" s="1"/>
      <c r="Q66" s="1"/>
      <c r="R66" s="1"/>
      <c r="S66" s="1"/>
      <c r="T66" s="1"/>
      <c r="U66" s="1"/>
      <c r="V66" s="1"/>
      <c r="W66" s="1"/>
      <c r="X66" s="1"/>
      <c r="Y66" s="1"/>
      <c r="Z66" s="1"/>
    </row>
    <row r="67" spans="1:26" ht="5.25"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4.25" customHeight="1">
      <c r="A68" s="1"/>
      <c r="B68" s="1"/>
      <c r="C68" s="34" t="s">
        <v>111</v>
      </c>
      <c r="D68" s="1"/>
      <c r="E68" s="77">
        <f>E66*$C$21*$C$58</f>
        <v>2746875</v>
      </c>
      <c r="F68" s="36"/>
      <c r="G68" s="77">
        <f>G66*$C$21*$C$58</f>
        <v>1831250</v>
      </c>
      <c r="H68" s="37"/>
      <c r="I68" s="15" t="s">
        <v>98</v>
      </c>
      <c r="J68" s="1"/>
      <c r="K68" s="1"/>
      <c r="L68" s="1"/>
      <c r="M68" s="1"/>
      <c r="N68" s="1"/>
      <c r="O68" s="1"/>
      <c r="P68" s="1"/>
      <c r="Q68" s="15"/>
      <c r="R68" s="1"/>
      <c r="S68" s="1"/>
      <c r="T68" s="1"/>
      <c r="U68" s="1"/>
      <c r="V68" s="1"/>
      <c r="W68" s="1"/>
      <c r="X68" s="1"/>
      <c r="Y68" s="1"/>
      <c r="Z68" s="1"/>
    </row>
    <row r="69" spans="1:26" ht="14.25" customHeight="1">
      <c r="A69" s="1"/>
      <c r="B69" s="1"/>
      <c r="C69" s="34"/>
      <c r="D69" s="1"/>
      <c r="E69" s="89"/>
      <c r="F69" s="36"/>
      <c r="G69" s="89"/>
      <c r="H69" s="37"/>
      <c r="I69" s="16"/>
      <c r="J69" s="1"/>
      <c r="K69" s="1"/>
      <c r="L69" s="1"/>
      <c r="M69" s="1"/>
      <c r="N69" s="1"/>
      <c r="O69" s="1"/>
      <c r="P69" s="1"/>
      <c r="Q69" s="15"/>
      <c r="R69" s="1"/>
      <c r="S69" s="1"/>
      <c r="T69" s="1"/>
      <c r="U69" s="1"/>
      <c r="V69" s="1"/>
      <c r="W69" s="1"/>
      <c r="X69" s="1"/>
      <c r="Y69" s="1"/>
      <c r="Z69" s="1"/>
    </row>
    <row r="70" spans="1:26" ht="14.25" customHeight="1">
      <c r="A70" s="1"/>
      <c r="B70" s="1"/>
      <c r="C70" s="30">
        <v>50000</v>
      </c>
      <c r="D70" s="29" t="s">
        <v>112</v>
      </c>
      <c r="E70" s="1"/>
      <c r="F70" s="1"/>
      <c r="G70" s="1"/>
      <c r="H70" s="1"/>
      <c r="I70" s="25" t="s">
        <v>113</v>
      </c>
      <c r="J70" s="1"/>
      <c r="K70" s="1"/>
      <c r="L70" s="1"/>
      <c r="M70" s="1"/>
      <c r="N70" s="1"/>
      <c r="O70" s="1"/>
      <c r="P70" s="1"/>
      <c r="Q70" s="1"/>
      <c r="R70" s="1"/>
      <c r="S70" s="1"/>
      <c r="T70" s="1"/>
      <c r="U70" s="1"/>
      <c r="V70" s="1"/>
      <c r="W70" s="1"/>
      <c r="X70" s="1"/>
      <c r="Y70" s="1"/>
      <c r="Z70" s="1"/>
    </row>
    <row r="71" spans="1:26" ht="14.25" customHeight="1">
      <c r="A71" s="1"/>
      <c r="B71" s="1"/>
      <c r="C71" s="29"/>
      <c r="D71" s="1"/>
      <c r="E71" s="43"/>
      <c r="F71" s="36"/>
      <c r="G71" s="43"/>
      <c r="H71" s="39"/>
      <c r="I71" s="25"/>
      <c r="J71" s="1"/>
      <c r="K71" s="1"/>
      <c r="L71" s="1"/>
      <c r="M71" s="1"/>
      <c r="N71" s="42"/>
      <c r="O71" s="42"/>
      <c r="P71" s="42"/>
      <c r="Q71" s="1"/>
      <c r="R71" s="1"/>
      <c r="S71" s="1"/>
      <c r="T71" s="1"/>
      <c r="U71" s="1"/>
      <c r="V71" s="1"/>
      <c r="W71" s="1"/>
      <c r="X71" s="1"/>
      <c r="Y71" s="1"/>
      <c r="Z71" s="1"/>
    </row>
    <row r="72" spans="1:26" ht="14.25" customHeigh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21.75" customHeight="1">
      <c r="A73" s="25"/>
      <c r="B73" s="11"/>
      <c r="C73" s="10" t="s">
        <v>51</v>
      </c>
      <c r="D73" s="9"/>
      <c r="E73" s="9"/>
      <c r="F73" s="9"/>
      <c r="G73" s="9"/>
      <c r="H73" s="9"/>
      <c r="I73" s="26"/>
      <c r="J73" s="9"/>
      <c r="K73" s="9"/>
      <c r="L73" s="9"/>
      <c r="M73" s="9"/>
      <c r="N73" s="9"/>
      <c r="O73" s="9"/>
      <c r="P73" s="9"/>
      <c r="Q73" s="9"/>
      <c r="R73" s="9"/>
      <c r="S73" s="9"/>
      <c r="T73" s="9"/>
      <c r="U73" s="9"/>
      <c r="V73" s="9"/>
      <c r="W73" s="25"/>
      <c r="X73" s="25"/>
      <c r="Y73" s="25"/>
      <c r="Z73" s="25"/>
    </row>
    <row r="74" spans="1:26" ht="4.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4.25" customHeight="1">
      <c r="A75" s="25"/>
      <c r="B75" s="25"/>
      <c r="C75" s="25" t="s">
        <v>114</v>
      </c>
      <c r="D75" s="25"/>
      <c r="E75" s="25"/>
      <c r="F75" s="25"/>
      <c r="G75" s="25"/>
      <c r="H75" s="25"/>
      <c r="I75" s="25"/>
      <c r="J75" s="25"/>
      <c r="K75" s="25"/>
      <c r="L75" s="25"/>
      <c r="M75" s="25"/>
      <c r="N75" s="25"/>
      <c r="O75" s="25"/>
      <c r="P75" s="25"/>
      <c r="Q75" s="25"/>
      <c r="R75" s="25"/>
      <c r="S75" s="25"/>
      <c r="T75" s="25"/>
      <c r="U75" s="25"/>
      <c r="V75" s="25"/>
      <c r="W75" s="25"/>
      <c r="X75" s="25"/>
      <c r="Y75" s="25"/>
      <c r="Z75" s="25"/>
    </row>
    <row r="76" spans="1:26" ht="4.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21" customHeight="1">
      <c r="A77" s="25"/>
      <c r="B77" s="25"/>
      <c r="C77" s="44" t="s">
        <v>115</v>
      </c>
      <c r="D77" s="45"/>
      <c r="E77" s="45"/>
      <c r="F77" s="45"/>
      <c r="G77" s="45"/>
      <c r="H77" s="46"/>
      <c r="I77" s="46"/>
      <c r="J77" s="90"/>
      <c r="K77" s="25"/>
      <c r="L77" s="25"/>
      <c r="M77" s="25"/>
      <c r="N77" s="25"/>
      <c r="O77" s="25"/>
      <c r="P77" s="90"/>
      <c r="Q77" s="25"/>
      <c r="R77" s="25"/>
      <c r="S77" s="25"/>
      <c r="T77" s="25"/>
      <c r="U77" s="25"/>
      <c r="V77" s="25"/>
      <c r="W77" s="25"/>
      <c r="X77" s="25"/>
      <c r="Y77" s="25"/>
      <c r="Z77" s="25"/>
    </row>
    <row r="78" spans="1:26" ht="6" customHeight="1">
      <c r="A78" s="25"/>
      <c r="B78" s="25"/>
      <c r="C78" s="49"/>
      <c r="D78" s="50"/>
      <c r="E78" s="25"/>
      <c r="F78" s="25"/>
      <c r="G78" s="25"/>
      <c r="H78" s="51"/>
      <c r="I78" s="51"/>
      <c r="J78" s="25"/>
      <c r="K78" s="25"/>
      <c r="L78" s="25"/>
      <c r="M78" s="25"/>
      <c r="N78" s="25"/>
      <c r="O78" s="25"/>
      <c r="P78" s="25"/>
      <c r="Q78" s="25"/>
      <c r="R78" s="25"/>
      <c r="S78" s="25"/>
      <c r="T78" s="25"/>
      <c r="U78" s="25"/>
      <c r="V78" s="25"/>
      <c r="W78" s="25"/>
      <c r="X78" s="25"/>
      <c r="Y78" s="25"/>
      <c r="Z78" s="25"/>
    </row>
    <row r="79" spans="1:26" ht="14.25" customHeight="1">
      <c r="A79" s="1"/>
      <c r="B79" s="1"/>
      <c r="C79" s="59">
        <f>E68-G68</f>
        <v>915625</v>
      </c>
      <c r="D79" s="60" t="s">
        <v>116</v>
      </c>
      <c r="E79" s="1"/>
      <c r="F79" s="1"/>
      <c r="G79" s="1"/>
      <c r="H79" s="58"/>
      <c r="I79" s="51"/>
      <c r="J79" s="1"/>
      <c r="K79" s="1"/>
      <c r="L79" s="1"/>
      <c r="M79" s="1"/>
      <c r="N79" s="1"/>
      <c r="O79" s="1"/>
      <c r="P79" s="1"/>
      <c r="Q79" s="1"/>
      <c r="R79" s="1"/>
      <c r="S79" s="1"/>
      <c r="T79" s="1"/>
      <c r="U79" s="1"/>
      <c r="V79" s="1"/>
      <c r="W79" s="1"/>
      <c r="X79" s="1"/>
      <c r="Y79" s="1"/>
      <c r="Z79" s="1"/>
    </row>
    <row r="80" spans="1:26" ht="14.25" customHeight="1">
      <c r="A80" s="1"/>
      <c r="B80" s="1"/>
      <c r="C80" s="61">
        <f>(C79-C70)/C70</f>
        <v>17.3125</v>
      </c>
      <c r="D80" s="62" t="s">
        <v>59</v>
      </c>
      <c r="E80" s="63" t="s">
        <v>60</v>
      </c>
      <c r="F80" s="64"/>
      <c r="G80" s="64"/>
      <c r="H80" s="67"/>
      <c r="I80" s="65"/>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25"/>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25"/>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25"/>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25"/>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25"/>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25"/>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25"/>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25"/>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25"/>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25"/>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25"/>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25"/>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25"/>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25"/>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25"/>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25"/>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25"/>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25"/>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25"/>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25"/>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25"/>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25"/>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25"/>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25"/>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25"/>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25"/>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25"/>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25"/>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25"/>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25"/>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25"/>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25"/>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25"/>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25"/>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25"/>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25"/>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25"/>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25"/>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25"/>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25"/>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25"/>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25"/>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25"/>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25"/>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25"/>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25"/>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25"/>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25"/>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25"/>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25"/>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25"/>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25"/>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25"/>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25"/>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25"/>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25"/>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25"/>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25"/>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25"/>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25"/>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25"/>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25"/>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25"/>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25"/>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25"/>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25"/>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25"/>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25"/>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25"/>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25"/>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25"/>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25"/>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25"/>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25"/>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25"/>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25"/>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25"/>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25"/>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25"/>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25"/>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25"/>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25"/>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25"/>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25"/>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25"/>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25"/>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25"/>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25"/>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25"/>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25"/>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25"/>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25"/>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25"/>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25"/>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25"/>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25"/>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25"/>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25"/>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25"/>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25"/>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25"/>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25"/>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25"/>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25"/>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25"/>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25"/>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25"/>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25"/>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25"/>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25"/>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25"/>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25"/>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25"/>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25"/>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25"/>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25"/>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25"/>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25"/>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25"/>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25"/>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25"/>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25"/>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25"/>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25"/>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25"/>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25"/>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25"/>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25"/>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25"/>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25"/>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25"/>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25"/>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25"/>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25"/>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25"/>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25"/>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25"/>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25"/>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25"/>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25"/>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25"/>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25"/>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25"/>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25"/>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25"/>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25"/>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25"/>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25"/>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25"/>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25"/>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25"/>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25"/>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25"/>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25"/>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25"/>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25"/>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25"/>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25"/>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25"/>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25"/>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25"/>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25"/>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25"/>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25"/>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25"/>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25"/>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25"/>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25"/>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25"/>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25"/>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25"/>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25"/>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25"/>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25"/>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25"/>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25"/>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25"/>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25"/>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25"/>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25"/>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25"/>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25"/>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25"/>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25"/>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25"/>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25"/>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25"/>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25"/>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25"/>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25"/>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25"/>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25"/>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25"/>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25"/>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25"/>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25"/>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25"/>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25"/>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25"/>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25"/>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25"/>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25"/>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25"/>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25"/>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25"/>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25"/>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25"/>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25"/>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25"/>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25"/>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25"/>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25"/>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25"/>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25"/>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25"/>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25"/>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25"/>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25"/>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25"/>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25"/>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25"/>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25"/>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25"/>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25"/>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25"/>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25"/>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25"/>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25"/>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25"/>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25"/>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25"/>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25"/>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25"/>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25"/>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25"/>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25"/>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25"/>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25"/>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25"/>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25"/>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25"/>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25"/>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25"/>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25"/>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25"/>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25"/>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25"/>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25"/>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25"/>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25"/>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25"/>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25"/>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25"/>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25"/>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25"/>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25"/>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25"/>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25"/>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25"/>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25"/>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25"/>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25"/>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25"/>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25"/>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25"/>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25"/>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25"/>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25"/>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25"/>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25"/>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25"/>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25"/>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25"/>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25"/>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25"/>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25"/>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25"/>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25"/>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25"/>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25"/>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25"/>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25"/>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25"/>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25"/>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25"/>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25"/>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25"/>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25"/>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25"/>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25"/>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25"/>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25"/>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25"/>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25"/>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25"/>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25"/>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25"/>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25"/>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25"/>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25"/>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25"/>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25"/>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25"/>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25"/>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25"/>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25"/>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25"/>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25"/>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25"/>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25"/>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25"/>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25"/>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25"/>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25"/>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25"/>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25"/>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25"/>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25"/>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25"/>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25"/>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25"/>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25"/>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25"/>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25"/>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25"/>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25"/>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25"/>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25"/>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25"/>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25"/>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25"/>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25"/>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25"/>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25"/>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25"/>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25"/>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25"/>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25"/>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25"/>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25"/>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25"/>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25"/>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25"/>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25"/>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25"/>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25"/>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25"/>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25"/>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25"/>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25"/>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25"/>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25"/>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25"/>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25"/>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25"/>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25"/>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25"/>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25"/>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25"/>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25"/>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25"/>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25"/>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25"/>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25"/>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25"/>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25"/>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25"/>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25"/>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25"/>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25"/>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25"/>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25"/>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25"/>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25"/>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25"/>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25"/>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25"/>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25"/>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25"/>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25"/>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25"/>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25"/>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25"/>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25"/>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25"/>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25"/>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25"/>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25"/>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25"/>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25"/>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25"/>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25"/>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25"/>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25"/>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25"/>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25"/>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25"/>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25"/>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25"/>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25"/>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25"/>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25"/>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25"/>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25"/>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25"/>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25"/>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25"/>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25"/>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25"/>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25"/>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25"/>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25"/>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25"/>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25"/>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25"/>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25"/>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25"/>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25"/>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25"/>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25"/>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25"/>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25"/>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25"/>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25"/>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25"/>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25"/>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25"/>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25"/>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25"/>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25"/>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25"/>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25"/>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25"/>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25"/>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25"/>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25"/>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25"/>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25"/>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25"/>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25"/>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25"/>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25"/>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25"/>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25"/>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25"/>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25"/>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25"/>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25"/>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25"/>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25"/>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25"/>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25"/>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25"/>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25"/>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25"/>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25"/>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25"/>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25"/>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25"/>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25"/>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25"/>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25"/>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25"/>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25"/>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25"/>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25"/>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25"/>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25"/>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25"/>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25"/>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25"/>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25"/>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25"/>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25"/>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25"/>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25"/>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25"/>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25"/>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25"/>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25"/>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25"/>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25"/>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25"/>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25"/>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25"/>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25"/>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25"/>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25"/>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25"/>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25"/>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25"/>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25"/>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25"/>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25"/>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25"/>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25"/>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25"/>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25"/>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25"/>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25"/>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25"/>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25"/>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25"/>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25"/>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25"/>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25"/>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25"/>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25"/>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25"/>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25"/>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25"/>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25"/>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25"/>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25"/>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25"/>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25"/>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25"/>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25"/>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25"/>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25"/>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25"/>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25"/>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25"/>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25"/>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25"/>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25"/>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25"/>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25"/>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25"/>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25"/>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25"/>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25"/>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25"/>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25"/>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25"/>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25"/>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25"/>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25"/>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25"/>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25"/>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25"/>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25"/>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25"/>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25"/>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25"/>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25"/>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25"/>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25"/>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25"/>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25"/>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25"/>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25"/>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25"/>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25"/>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25"/>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25"/>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25"/>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25"/>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25"/>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25"/>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25"/>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25"/>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25"/>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25"/>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25"/>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25"/>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25"/>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25"/>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25"/>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25"/>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25"/>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25"/>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25"/>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25"/>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25"/>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25"/>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25"/>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25"/>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25"/>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25"/>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25"/>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25"/>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25"/>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25"/>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25"/>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25"/>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25"/>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25"/>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25"/>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25"/>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25"/>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25"/>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25"/>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25"/>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25"/>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25"/>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25"/>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25"/>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25"/>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25"/>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25"/>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25"/>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25"/>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25"/>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25"/>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25"/>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25"/>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25"/>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25"/>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25"/>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25"/>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25"/>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25"/>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25"/>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25"/>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25"/>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25"/>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25"/>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25"/>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25"/>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25"/>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25"/>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25"/>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25"/>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25"/>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25"/>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25"/>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25"/>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25"/>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25"/>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25"/>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25"/>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25"/>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25"/>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25"/>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25"/>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25"/>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25"/>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25"/>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25"/>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25"/>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25"/>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25"/>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25"/>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25"/>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25"/>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25"/>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25"/>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25"/>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25"/>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25"/>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25"/>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25"/>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25"/>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25"/>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25"/>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25"/>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25"/>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25"/>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25"/>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25"/>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25"/>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25"/>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25"/>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25"/>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25"/>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25"/>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25"/>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25"/>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25"/>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25"/>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25"/>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25"/>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25"/>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25"/>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25"/>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25"/>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25"/>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25"/>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25"/>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25"/>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25"/>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25"/>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25"/>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25"/>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25"/>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25"/>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25"/>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25"/>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25"/>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25"/>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25"/>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25"/>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25"/>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25"/>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25"/>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25"/>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25"/>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25"/>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25"/>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25"/>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25"/>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25"/>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25"/>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25"/>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25"/>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25"/>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25"/>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25"/>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25"/>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25"/>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25"/>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25"/>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25"/>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25"/>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25"/>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25"/>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25"/>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25"/>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25"/>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25"/>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25"/>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25"/>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25"/>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25"/>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25"/>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25"/>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25"/>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25"/>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25"/>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25"/>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25"/>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25"/>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25"/>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25"/>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25"/>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25"/>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25"/>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25"/>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25"/>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25"/>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25"/>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25"/>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25"/>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25"/>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25"/>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25"/>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25"/>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25"/>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25"/>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25"/>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25"/>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25"/>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25"/>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25"/>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25"/>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25"/>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25"/>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25"/>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25"/>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25"/>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25"/>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25"/>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25"/>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25"/>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25"/>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25"/>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25"/>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25"/>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25"/>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25"/>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25"/>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25"/>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25"/>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25"/>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25"/>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25"/>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25"/>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25"/>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25"/>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25"/>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25"/>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25"/>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25"/>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25"/>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25"/>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25"/>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25"/>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25"/>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25"/>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25"/>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25"/>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25"/>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25"/>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25"/>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25"/>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25"/>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25"/>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25"/>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25"/>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25"/>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25"/>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25"/>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25"/>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25"/>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25"/>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25"/>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25"/>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25"/>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25"/>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25"/>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25"/>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25"/>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25"/>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25"/>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25"/>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25"/>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25"/>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25"/>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25"/>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25"/>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25"/>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25"/>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25"/>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25"/>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25"/>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25"/>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25"/>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25"/>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25"/>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25"/>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25"/>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25"/>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25"/>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25"/>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25"/>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25"/>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25"/>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25"/>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25"/>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25"/>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25"/>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25"/>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25"/>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25"/>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25"/>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25"/>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25"/>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25"/>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25"/>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25"/>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25"/>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25"/>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25"/>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25"/>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25"/>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25"/>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25"/>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25"/>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25"/>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25"/>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25"/>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25"/>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25"/>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25"/>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25"/>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25"/>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25"/>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25"/>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25"/>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25"/>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25"/>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25"/>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25"/>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25"/>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25"/>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25"/>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25"/>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25"/>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25"/>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25"/>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25"/>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25"/>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25"/>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25"/>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25"/>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25"/>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25"/>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25"/>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25"/>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25"/>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25"/>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25"/>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25"/>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25"/>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25"/>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25"/>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25"/>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25"/>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25"/>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25"/>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25"/>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25"/>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25"/>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25"/>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25"/>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25"/>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25"/>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25"/>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25"/>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25"/>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25"/>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25"/>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25"/>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25"/>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25"/>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25"/>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25"/>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25"/>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25"/>
      <c r="J1000" s="1"/>
      <c r="K1000" s="1"/>
      <c r="L1000" s="1"/>
      <c r="M1000" s="1"/>
      <c r="N1000" s="1"/>
      <c r="O1000" s="1"/>
      <c r="P1000" s="1"/>
      <c r="Q1000" s="1"/>
      <c r="R1000" s="1"/>
      <c r="S1000" s="1"/>
      <c r="T1000" s="1"/>
      <c r="U1000" s="1"/>
      <c r="V1000" s="1"/>
      <c r="W1000" s="1"/>
      <c r="X1000" s="1"/>
      <c r="Y1000" s="1"/>
      <c r="Z1000" s="1"/>
    </row>
  </sheetData>
  <sheetProtection/>
  <hyperlinks>
    <hyperlink ref="N49" r:id="rId1" display="(source)"/>
    <hyperlink ref="I68" r:id="rId2" display="(source)"/>
  </hyperlinks>
  <printOptions/>
  <pageMargins left="0.7" right="0.7" top="0.75" bottom="0.75" header="0" footer="0"/>
  <pageSetup horizontalDpi="600" verticalDpi="600" orientation="portrait"/>
  <drawing r:id="rId3"/>
</worksheet>
</file>

<file path=xl/worksheets/sheet4.xml><?xml version="1.0" encoding="utf-8"?>
<worksheet xmlns="http://schemas.openxmlformats.org/spreadsheetml/2006/main" xmlns:r="http://schemas.openxmlformats.org/officeDocument/2006/relationships">
  <sheetPr>
    <tabColor rgb="FFFF9770"/>
  </sheetPr>
  <dimension ref="A1:S39"/>
  <sheetViews>
    <sheetView showGridLines="0" zoomScalePageLayoutView="0" workbookViewId="0" topLeftCell="A3">
      <selection activeCell="C24" sqref="C24"/>
    </sheetView>
  </sheetViews>
  <sheetFormatPr defaultColWidth="14.57421875" defaultRowHeight="15" customHeight="1"/>
  <cols>
    <col min="1" max="1" width="2.28125" style="0" customWidth="1"/>
    <col min="2" max="2" width="6.421875" style="0" customWidth="1"/>
    <col min="3" max="3" width="40.421875" style="0" customWidth="1"/>
    <col min="4" max="4" width="29.140625" style="0" customWidth="1"/>
    <col min="5" max="5" width="8.7109375" style="0" customWidth="1"/>
    <col min="6" max="6" width="2.00390625" style="0" customWidth="1"/>
    <col min="7" max="7" width="8.7109375" style="0" customWidth="1"/>
    <col min="8" max="8" width="11.28125" style="0" customWidth="1"/>
    <col min="9" max="26" width="8.7109375" style="0" customWidth="1"/>
    <col min="27" max="16384" width="14.421875" style="0" customWidth="1"/>
  </cols>
  <sheetData>
    <row r="1" spans="1:16" ht="51.75" customHeight="1">
      <c r="A1" s="1"/>
      <c r="B1" s="2"/>
      <c r="C1" s="2"/>
      <c r="D1" s="3"/>
      <c r="E1" s="4"/>
      <c r="F1" s="2"/>
      <c r="G1" s="1"/>
      <c r="H1" s="1"/>
      <c r="I1" s="1"/>
      <c r="J1" s="1"/>
      <c r="K1" s="1"/>
      <c r="L1" s="5"/>
      <c r="M1" s="1"/>
      <c r="N1" s="1"/>
      <c r="O1" s="1"/>
      <c r="P1" s="1"/>
    </row>
    <row r="2" spans="1:16" ht="39.75" customHeight="1">
      <c r="A2" s="1"/>
      <c r="B2" s="1"/>
      <c r="C2" s="6"/>
      <c r="D2" s="7"/>
      <c r="E2" s="7"/>
      <c r="F2" s="8"/>
      <c r="G2" s="2"/>
      <c r="H2" s="2"/>
      <c r="I2" s="1"/>
      <c r="J2" s="1"/>
      <c r="K2" s="1"/>
      <c r="L2" s="1"/>
      <c r="M2" s="1"/>
      <c r="N2" s="1"/>
      <c r="O2" s="1"/>
      <c r="P2" s="1"/>
    </row>
    <row r="3" ht="7.5" customHeight="1"/>
    <row r="4" spans="2:19" ht="18.75" customHeight="1">
      <c r="B4" s="9"/>
      <c r="C4" s="10" t="s">
        <v>0</v>
      </c>
      <c r="D4" s="9"/>
      <c r="E4" s="9"/>
      <c r="F4" s="9"/>
      <c r="G4" s="9"/>
      <c r="H4" s="9"/>
      <c r="I4" s="9"/>
      <c r="J4" s="9"/>
      <c r="K4" s="9"/>
      <c r="L4" s="9"/>
      <c r="M4" s="9"/>
      <c r="N4" s="9"/>
      <c r="O4" s="9"/>
      <c r="P4" s="9"/>
      <c r="Q4" s="9"/>
      <c r="R4" s="9"/>
      <c r="S4" s="9"/>
    </row>
    <row r="5" spans="2:14" ht="6.75" customHeight="1">
      <c r="B5" s="11"/>
      <c r="C5" s="12"/>
      <c r="D5" s="11"/>
      <c r="E5" s="11"/>
      <c r="F5" s="11"/>
      <c r="G5" s="11"/>
      <c r="H5" s="11"/>
      <c r="I5" s="11"/>
      <c r="J5" s="11"/>
      <c r="K5" s="11"/>
      <c r="L5" s="11"/>
      <c r="M5" s="11"/>
      <c r="N5" s="11"/>
    </row>
    <row r="6" spans="3:6" ht="14.25" customHeight="1">
      <c r="C6" s="13" t="s">
        <v>117</v>
      </c>
      <c r="D6" s="14"/>
      <c r="E6" s="14"/>
      <c r="F6" s="14"/>
    </row>
    <row r="7" spans="3:6" ht="14.25" customHeight="1">
      <c r="C7" s="13"/>
      <c r="D7" s="14"/>
      <c r="E7" s="14"/>
      <c r="F7" s="14"/>
    </row>
    <row r="8" spans="3:6" ht="14.25" customHeight="1">
      <c r="C8" s="13" t="s">
        <v>118</v>
      </c>
      <c r="D8" s="14"/>
      <c r="E8" s="14"/>
      <c r="F8" s="14"/>
    </row>
    <row r="9" spans="3:6" ht="14.25" customHeight="1">
      <c r="C9" s="13" t="s">
        <v>119</v>
      </c>
      <c r="D9" s="14"/>
      <c r="E9" s="14"/>
      <c r="F9" s="14"/>
    </row>
    <row r="10" spans="3:6" ht="14.25" customHeight="1">
      <c r="C10" s="13" t="s">
        <v>120</v>
      </c>
      <c r="D10" s="14"/>
      <c r="E10" s="14"/>
      <c r="F10" s="14"/>
    </row>
    <row r="11" spans="3:6" ht="14.25" customHeight="1">
      <c r="C11" s="13"/>
      <c r="D11" s="14"/>
      <c r="E11" s="14"/>
      <c r="F11" s="14"/>
    </row>
    <row r="12" spans="3:6" ht="14.25" customHeight="1">
      <c r="C12" s="13" t="s">
        <v>121</v>
      </c>
      <c r="D12" s="14"/>
      <c r="E12" s="14"/>
      <c r="F12" s="14"/>
    </row>
    <row r="13" spans="3:6" ht="14.25" customHeight="1">
      <c r="C13" s="13"/>
      <c r="D13" s="14"/>
      <c r="E13" s="14"/>
      <c r="F13" s="14"/>
    </row>
    <row r="14" spans="3:6" ht="14.25" customHeight="1">
      <c r="C14" s="13" t="s">
        <v>122</v>
      </c>
      <c r="D14" s="14"/>
      <c r="E14" s="14"/>
      <c r="F14" s="14"/>
    </row>
    <row r="15" spans="3:6" ht="14.25" customHeight="1">
      <c r="C15" s="13" t="s">
        <v>123</v>
      </c>
      <c r="D15" s="14"/>
      <c r="E15" s="14"/>
      <c r="F15" s="14"/>
    </row>
    <row r="16" spans="3:6" ht="14.25" customHeight="1">
      <c r="C16" s="13" t="s">
        <v>124</v>
      </c>
      <c r="D16" s="14"/>
      <c r="E16" s="14"/>
      <c r="F16" s="14"/>
    </row>
    <row r="17" spans="3:6" ht="14.25" customHeight="1">
      <c r="C17" s="13" t="s">
        <v>125</v>
      </c>
      <c r="D17" s="14"/>
      <c r="E17" s="14"/>
      <c r="F17" s="14"/>
    </row>
    <row r="18" spans="3:6" ht="14.25" customHeight="1">
      <c r="C18" s="13" t="s">
        <v>126</v>
      </c>
      <c r="D18" s="14"/>
      <c r="E18" s="14"/>
      <c r="F18" s="14"/>
    </row>
    <row r="19" ht="14.25" customHeight="1">
      <c r="C19" s="16"/>
    </row>
    <row r="20" ht="13.5" customHeight="1">
      <c r="C20" s="16"/>
    </row>
    <row r="21" spans="2:19" ht="21.75" customHeight="1">
      <c r="B21" s="9"/>
      <c r="C21" s="10" t="s">
        <v>4</v>
      </c>
      <c r="D21" s="9"/>
      <c r="E21" s="9"/>
      <c r="F21" s="9"/>
      <c r="G21" s="9"/>
      <c r="H21" s="9"/>
      <c r="I21" s="9"/>
      <c r="J21" s="9"/>
      <c r="K21" s="9"/>
      <c r="L21" s="9"/>
      <c r="M21" s="9"/>
      <c r="N21" s="9"/>
      <c r="O21" s="9"/>
      <c r="P21" s="9"/>
      <c r="Q21" s="9"/>
      <c r="R21" s="9"/>
      <c r="S21" s="9"/>
    </row>
    <row r="22" spans="2:14" ht="9" customHeight="1">
      <c r="B22" s="11"/>
      <c r="C22" s="12"/>
      <c r="D22" s="11"/>
      <c r="E22" s="11"/>
      <c r="F22" s="11"/>
      <c r="G22" s="11"/>
      <c r="H22" s="11"/>
      <c r="I22" s="11"/>
      <c r="J22" s="11"/>
      <c r="K22" s="11"/>
      <c r="L22" s="11"/>
      <c r="M22" s="11"/>
      <c r="N22" s="11"/>
    </row>
    <row r="23" spans="3:4" ht="14.25" customHeight="1">
      <c r="C23" s="13" t="s">
        <v>127</v>
      </c>
      <c r="D23" s="17"/>
    </row>
    <row r="24" spans="3:4" ht="9" customHeight="1">
      <c r="C24" s="13"/>
      <c r="D24" s="17"/>
    </row>
    <row r="25" spans="3:4" ht="14.25" customHeight="1">
      <c r="C25" s="13" t="s">
        <v>128</v>
      </c>
      <c r="D25" s="17"/>
    </row>
    <row r="26" spans="3:4" ht="14.25" customHeight="1">
      <c r="C26" s="13" t="s">
        <v>129</v>
      </c>
      <c r="D26" s="17"/>
    </row>
    <row r="27" spans="3:4" ht="14.25" customHeight="1">
      <c r="C27" s="13" t="s">
        <v>130</v>
      </c>
      <c r="D27" s="17"/>
    </row>
    <row r="28" spans="3:4" ht="14.25" customHeight="1">
      <c r="C28" s="13" t="s">
        <v>131</v>
      </c>
      <c r="D28" s="17"/>
    </row>
    <row r="29" spans="3:4" ht="9" customHeight="1">
      <c r="C29" s="13"/>
      <c r="D29" s="17"/>
    </row>
    <row r="30" spans="3:4" ht="14.25" customHeight="1">
      <c r="C30" s="13" t="s">
        <v>132</v>
      </c>
      <c r="D30" s="17"/>
    </row>
    <row r="31" spans="3:4" ht="14.25" customHeight="1">
      <c r="C31" s="13" t="s">
        <v>133</v>
      </c>
      <c r="D31" s="17"/>
    </row>
    <row r="32" spans="3:4" ht="14.25" customHeight="1">
      <c r="C32" s="13"/>
      <c r="D32" s="17"/>
    </row>
    <row r="33" spans="3:4" ht="14.25" customHeight="1">
      <c r="C33" s="13"/>
      <c r="D33" s="17"/>
    </row>
    <row r="34" spans="3:19" ht="14.25" customHeight="1">
      <c r="C34" s="18" t="s">
        <v>6</v>
      </c>
      <c r="D34" s="19" t="s">
        <v>7</v>
      </c>
      <c r="E34" s="20"/>
      <c r="F34" s="20"/>
      <c r="G34" s="20"/>
      <c r="H34" s="20"/>
      <c r="I34" s="20"/>
      <c r="J34" s="20"/>
      <c r="K34" s="20"/>
      <c r="L34" s="20"/>
      <c r="M34" s="20"/>
      <c r="N34" s="20"/>
      <c r="O34" s="20"/>
      <c r="P34" s="20"/>
      <c r="Q34" s="20"/>
      <c r="R34" s="20"/>
      <c r="S34" s="20"/>
    </row>
    <row r="35" spans="3:4" ht="18.75" customHeight="1">
      <c r="C35" s="21" t="s">
        <v>134</v>
      </c>
      <c r="D35" s="17" t="s">
        <v>135</v>
      </c>
    </row>
    <row r="36" spans="3:4" ht="18.75" customHeight="1">
      <c r="C36" s="21" t="s">
        <v>136</v>
      </c>
      <c r="D36" s="84" t="s">
        <v>137</v>
      </c>
    </row>
    <row r="37" spans="3:4" ht="18.75" customHeight="1">
      <c r="C37" s="21" t="s">
        <v>138</v>
      </c>
      <c r="D37" s="17" t="s">
        <v>139</v>
      </c>
    </row>
    <row r="38" ht="14.25" customHeight="1">
      <c r="C38" s="16"/>
    </row>
    <row r="39" spans="3:4" ht="14.25" customHeight="1">
      <c r="C39" s="16"/>
      <c r="D39" s="1"/>
    </row>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hyperlinks>
    <hyperlink ref="C35" location="'Single Mistake (Template)'!A1" display="Single Mistake (Template)"/>
    <hyperlink ref="C36" location="null!A1" display="Error Reduction ROI Calculator"/>
    <hyperlink ref="C37" location="'Cost of Mistake (Example)'!A1" display="Cost of Mistake (Example)"/>
  </hyperlinks>
  <printOptions/>
  <pageMargins left="0.7" right="0.7" top="0.75" bottom="0.75" header="0" footer="0"/>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sheetPr>
    <tabColor rgb="FFFF9770"/>
    <pageSetUpPr fitToPage="1"/>
  </sheetPr>
  <dimension ref="A1:Z1000"/>
  <sheetViews>
    <sheetView showGridLines="0" zoomScale="75" zoomScaleNormal="75" zoomScalePageLayoutView="0" workbookViewId="0" topLeftCell="A12">
      <selection activeCell="I12" sqref="I12"/>
    </sheetView>
  </sheetViews>
  <sheetFormatPr defaultColWidth="14.57421875" defaultRowHeight="15" customHeight="1"/>
  <cols>
    <col min="1" max="1" width="2.28125" style="0" customWidth="1"/>
    <col min="2" max="2" width="5.140625" style="0" customWidth="1"/>
    <col min="3" max="3" width="6.7109375" style="0" customWidth="1"/>
    <col min="4" max="4" width="62.28125" style="0" customWidth="1"/>
    <col min="5" max="5" width="19.421875" style="0" customWidth="1"/>
    <col min="6" max="6" width="4.7109375" style="0" customWidth="1"/>
    <col min="7" max="7" width="15.00390625" style="0" customWidth="1"/>
    <col min="8" max="8" width="3.28125" style="0" customWidth="1"/>
    <col min="9" max="9" width="10.421875" style="0" customWidth="1"/>
    <col min="10" max="10" width="3.28125" style="0" customWidth="1"/>
    <col min="11" max="13" width="17.421875" style="0" customWidth="1"/>
    <col min="14" max="14" width="7.7109375" style="0" customWidth="1"/>
    <col min="15" max="17" width="19.00390625" style="0" customWidth="1"/>
    <col min="18" max="16384" width="14.421875" style="0" customWidth="1"/>
  </cols>
  <sheetData>
    <row r="1" spans="1:26" ht="51.75" customHeight="1">
      <c r="A1" s="1"/>
      <c r="B1" s="2"/>
      <c r="C1" s="2"/>
      <c r="D1" s="3"/>
      <c r="E1" s="4"/>
      <c r="F1" s="2"/>
      <c r="G1" s="1"/>
      <c r="H1" s="2"/>
      <c r="I1" s="1"/>
      <c r="J1" s="2"/>
      <c r="K1" s="2"/>
      <c r="L1" s="2"/>
      <c r="M1" s="2"/>
      <c r="N1" s="1"/>
      <c r="O1" s="1"/>
      <c r="P1" s="1"/>
      <c r="Q1" s="1"/>
      <c r="R1" s="1"/>
      <c r="S1" s="1"/>
      <c r="T1" s="1"/>
      <c r="U1" s="1"/>
      <c r="V1" s="1"/>
      <c r="W1" s="1"/>
      <c r="X1" s="1"/>
      <c r="Y1" s="1"/>
      <c r="Z1" s="1"/>
    </row>
    <row r="2" spans="1:26" ht="6.75" customHeight="1" hidden="1">
      <c r="A2" s="1"/>
      <c r="B2" s="2"/>
      <c r="C2" s="2"/>
      <c r="D2" s="2"/>
      <c r="E2" s="4"/>
      <c r="F2" s="2"/>
      <c r="G2" s="1"/>
      <c r="H2" s="2"/>
      <c r="I2" s="1"/>
      <c r="J2" s="2"/>
      <c r="K2" s="2"/>
      <c r="L2" s="2"/>
      <c r="M2" s="2"/>
      <c r="N2" s="1"/>
      <c r="O2" s="1"/>
      <c r="P2" s="1"/>
      <c r="Q2" s="1"/>
      <c r="R2" s="1"/>
      <c r="S2" s="1"/>
      <c r="T2" s="1"/>
      <c r="U2" s="1"/>
      <c r="V2" s="1"/>
      <c r="W2" s="1"/>
      <c r="X2" s="1"/>
      <c r="Y2" s="1"/>
      <c r="Z2" s="1"/>
    </row>
    <row r="3" spans="1:26" ht="39.75" customHeight="1">
      <c r="A3" s="1"/>
      <c r="B3" s="1"/>
      <c r="C3" s="6"/>
      <c r="D3" s="7"/>
      <c r="E3" s="7"/>
      <c r="F3" s="8"/>
      <c r="G3" s="2"/>
      <c r="H3" s="91"/>
      <c r="I3" s="2"/>
      <c r="J3" s="2"/>
      <c r="K3" s="2"/>
      <c r="L3" s="2"/>
      <c r="M3" s="2"/>
      <c r="N3" s="1"/>
      <c r="O3" s="1"/>
      <c r="P3" s="1"/>
      <c r="Q3" s="1"/>
      <c r="R3" s="1"/>
      <c r="S3" s="1"/>
      <c r="T3" s="1"/>
      <c r="U3" s="1"/>
      <c r="V3" s="1"/>
      <c r="W3" s="1"/>
      <c r="X3" s="1"/>
      <c r="Y3" s="1"/>
      <c r="Z3" s="1"/>
    </row>
    <row r="4" spans="1:26" ht="21.75" customHeight="1">
      <c r="A4" s="2"/>
      <c r="B4" s="2"/>
      <c r="C4" s="92"/>
      <c r="D4" s="93"/>
      <c r="E4" s="2"/>
      <c r="F4" s="2"/>
      <c r="G4" s="2"/>
      <c r="H4" s="2"/>
      <c r="I4" s="2"/>
      <c r="J4" s="2"/>
      <c r="K4" s="2"/>
      <c r="L4" s="2"/>
      <c r="M4" s="2"/>
      <c r="N4" s="2"/>
      <c r="O4" s="2"/>
      <c r="P4" s="2"/>
      <c r="Q4" s="2"/>
      <c r="R4" s="2"/>
      <c r="S4" s="2"/>
      <c r="T4" s="2"/>
      <c r="U4" s="2"/>
      <c r="V4" s="2"/>
      <c r="W4" s="2"/>
      <c r="X4" s="1"/>
      <c r="Y4" s="1"/>
      <c r="Z4" s="1"/>
    </row>
    <row r="5" spans="1:26" ht="11.25" customHeight="1">
      <c r="A5" s="2"/>
      <c r="B5" s="94"/>
      <c r="C5" s="2"/>
      <c r="D5" s="2"/>
      <c r="E5" s="2"/>
      <c r="F5" s="2"/>
      <c r="G5" s="2"/>
      <c r="H5" s="2"/>
      <c r="I5" s="2"/>
      <c r="J5" s="2"/>
      <c r="K5" s="2"/>
      <c r="L5" s="2"/>
      <c r="M5" s="2"/>
      <c r="N5" s="2"/>
      <c r="O5" s="2"/>
      <c r="P5" s="2"/>
      <c r="Q5" s="2"/>
      <c r="R5" s="2"/>
      <c r="S5" s="2"/>
      <c r="T5" s="2"/>
      <c r="U5" s="2"/>
      <c r="V5" s="2"/>
      <c r="W5" s="2"/>
      <c r="X5" s="1"/>
      <c r="Y5" s="1"/>
      <c r="Z5" s="1"/>
    </row>
    <row r="6" spans="1:26" ht="15" hidden="1">
      <c r="A6" s="2"/>
      <c r="B6" s="94"/>
      <c r="C6" s="2" t="s">
        <v>140</v>
      </c>
      <c r="D6" s="2"/>
      <c r="E6" s="2"/>
      <c r="F6" s="2"/>
      <c r="G6" s="2"/>
      <c r="H6" s="2"/>
      <c r="I6" s="2"/>
      <c r="J6" s="2"/>
      <c r="K6" s="2"/>
      <c r="L6" s="2"/>
      <c r="M6" s="2"/>
      <c r="N6" s="2"/>
      <c r="O6" s="2"/>
      <c r="P6" s="2"/>
      <c r="Q6" s="2"/>
      <c r="R6" s="2"/>
      <c r="S6" s="2"/>
      <c r="T6" s="2"/>
      <c r="U6" s="2"/>
      <c r="V6" s="2"/>
      <c r="W6" s="2"/>
      <c r="X6" s="1"/>
      <c r="Y6" s="1"/>
      <c r="Z6" s="1"/>
    </row>
    <row r="7" spans="1:26" ht="15" hidden="1">
      <c r="A7" s="2"/>
      <c r="B7" s="94"/>
      <c r="C7" s="2" t="s">
        <v>141</v>
      </c>
      <c r="D7" s="2"/>
      <c r="E7" s="2"/>
      <c r="F7" s="2"/>
      <c r="G7" s="2"/>
      <c r="H7" s="2"/>
      <c r="I7" s="2"/>
      <c r="J7" s="2"/>
      <c r="K7" s="2"/>
      <c r="L7" s="2"/>
      <c r="M7" s="2"/>
      <c r="N7" s="2"/>
      <c r="O7" s="2"/>
      <c r="P7" s="2"/>
      <c r="Q7" s="2"/>
      <c r="R7" s="2"/>
      <c r="S7" s="2"/>
      <c r="T7" s="2"/>
      <c r="U7" s="2"/>
      <c r="V7" s="2"/>
      <c r="W7" s="2"/>
      <c r="X7" s="1"/>
      <c r="Y7" s="1"/>
      <c r="Z7" s="1"/>
    </row>
    <row r="8" spans="1:26" ht="15" hidden="1">
      <c r="A8" s="2"/>
      <c r="B8" s="2"/>
      <c r="C8" s="2" t="s">
        <v>142</v>
      </c>
      <c r="D8" s="2"/>
      <c r="E8" s="2"/>
      <c r="F8" s="2"/>
      <c r="G8" s="2"/>
      <c r="H8" s="2"/>
      <c r="I8" s="2"/>
      <c r="J8" s="2"/>
      <c r="K8" s="2"/>
      <c r="L8" s="2"/>
      <c r="M8" s="2"/>
      <c r="N8" s="2"/>
      <c r="O8" s="2"/>
      <c r="P8" s="2"/>
      <c r="Q8" s="2"/>
      <c r="R8" s="2"/>
      <c r="S8" s="2"/>
      <c r="T8" s="2"/>
      <c r="U8" s="2"/>
      <c r="V8" s="2"/>
      <c r="W8" s="2"/>
      <c r="X8" s="1"/>
      <c r="Y8" s="1"/>
      <c r="Z8" s="1"/>
    </row>
    <row r="9" spans="1:26" ht="12.75" customHeight="1" thickBot="1">
      <c r="A9" s="2"/>
      <c r="B9" s="2"/>
      <c r="C9" s="2"/>
      <c r="D9" s="2"/>
      <c r="E9" s="2"/>
      <c r="F9" s="2"/>
      <c r="G9" s="2"/>
      <c r="H9" s="2"/>
      <c r="I9" s="2"/>
      <c r="J9" s="2"/>
      <c r="K9" s="2"/>
      <c r="L9" s="2"/>
      <c r="M9" s="2"/>
      <c r="N9" s="2"/>
      <c r="O9" s="2"/>
      <c r="P9" s="2"/>
      <c r="Q9" s="2"/>
      <c r="R9" s="2"/>
      <c r="S9" s="2"/>
      <c r="T9" s="2"/>
      <c r="U9" s="2"/>
      <c r="V9" s="2"/>
      <c r="W9" s="2"/>
      <c r="X9" s="2"/>
      <c r="Y9" s="2"/>
      <c r="Z9" s="2"/>
    </row>
    <row r="10" spans="1:26" ht="30" customHeight="1" thickTop="1">
      <c r="A10" s="2"/>
      <c r="B10" s="2"/>
      <c r="C10" s="242" t="s">
        <v>143</v>
      </c>
      <c r="D10" s="243"/>
      <c r="E10" s="93"/>
      <c r="F10" s="93"/>
      <c r="G10" s="93"/>
      <c r="H10" s="93"/>
      <c r="I10" s="93"/>
      <c r="J10" s="93"/>
      <c r="K10" s="93"/>
      <c r="L10" s="93"/>
      <c r="M10" s="93"/>
      <c r="N10" s="2"/>
      <c r="O10" s="2"/>
      <c r="P10" s="2"/>
      <c r="Q10" s="2"/>
      <c r="R10" s="2"/>
      <c r="S10" s="2"/>
      <c r="T10" s="2"/>
      <c r="U10" s="2"/>
      <c r="V10" s="2"/>
      <c r="W10" s="2"/>
      <c r="X10" s="2"/>
      <c r="Y10" s="2"/>
      <c r="Z10" s="2"/>
    </row>
    <row r="11" spans="1:26" ht="30" customHeight="1">
      <c r="A11" s="2"/>
      <c r="B11" s="2"/>
      <c r="C11" s="244" t="s">
        <v>243</v>
      </c>
      <c r="D11" s="245"/>
      <c r="E11" s="93"/>
      <c r="F11" s="93"/>
      <c r="G11" s="93"/>
      <c r="H11" s="93"/>
      <c r="I11" s="95"/>
      <c r="J11" s="93"/>
      <c r="K11" s="93"/>
      <c r="L11" s="93"/>
      <c r="M11" s="93"/>
      <c r="N11" s="2"/>
      <c r="O11" s="2"/>
      <c r="P11" s="2"/>
      <c r="Q11" s="2"/>
      <c r="R11" s="2"/>
      <c r="S11" s="2"/>
      <c r="T11" s="2"/>
      <c r="U11" s="2"/>
      <c r="V11" s="2"/>
      <c r="W11" s="2"/>
      <c r="X11" s="2"/>
      <c r="Y11" s="2"/>
      <c r="Z11" s="2"/>
    </row>
    <row r="12" spans="1:26" ht="30" customHeight="1">
      <c r="A12" s="2"/>
      <c r="B12" s="2"/>
      <c r="C12" s="246"/>
      <c r="D12" s="247"/>
      <c r="E12" s="93"/>
      <c r="F12" s="93"/>
      <c r="G12" s="93"/>
      <c r="H12" s="93"/>
      <c r="I12" s="93"/>
      <c r="J12" s="93"/>
      <c r="K12" s="93"/>
      <c r="L12" s="93"/>
      <c r="M12" s="93"/>
      <c r="N12" s="2"/>
      <c r="O12" s="2"/>
      <c r="P12" s="3"/>
      <c r="Q12" s="2"/>
      <c r="R12" s="2"/>
      <c r="S12" s="2"/>
      <c r="T12" s="2"/>
      <c r="U12" s="2"/>
      <c r="V12" s="2"/>
      <c r="W12" s="2"/>
      <c r="X12" s="2"/>
      <c r="Y12" s="2"/>
      <c r="Z12" s="2"/>
    </row>
    <row r="13" spans="1:26" ht="30" customHeight="1">
      <c r="A13" s="2"/>
      <c r="B13" s="2"/>
      <c r="C13" s="248"/>
      <c r="D13" s="249"/>
      <c r="E13" s="93"/>
      <c r="F13" s="93"/>
      <c r="G13" s="93"/>
      <c r="H13" s="93"/>
      <c r="I13" s="93"/>
      <c r="J13" s="93"/>
      <c r="K13" s="93"/>
      <c r="L13" s="93"/>
      <c r="M13" s="93"/>
      <c r="N13" s="2"/>
      <c r="O13" s="2"/>
      <c r="P13" s="2"/>
      <c r="Q13" s="2"/>
      <c r="R13" s="2"/>
      <c r="S13" s="2"/>
      <c r="T13" s="2"/>
      <c r="U13" s="2"/>
      <c r="V13" s="2"/>
      <c r="W13" s="2"/>
      <c r="X13" s="2"/>
      <c r="Y13" s="2"/>
      <c r="Z13" s="2"/>
    </row>
    <row r="14" spans="1:26" ht="12.75" customHeight="1">
      <c r="A14" s="2"/>
      <c r="B14" s="2"/>
      <c r="C14" s="93"/>
      <c r="D14" s="93"/>
      <c r="E14" s="93"/>
      <c r="F14" s="93"/>
      <c r="G14" s="93"/>
      <c r="H14" s="93"/>
      <c r="I14" s="93"/>
      <c r="J14" s="93"/>
      <c r="K14" s="93"/>
      <c r="L14" s="93"/>
      <c r="M14" s="93"/>
      <c r="N14" s="2"/>
      <c r="O14" s="2"/>
      <c r="P14" s="2"/>
      <c r="Q14" s="2"/>
      <c r="R14" s="2"/>
      <c r="S14" s="2"/>
      <c r="T14" s="2"/>
      <c r="U14" s="2"/>
      <c r="V14" s="2"/>
      <c r="W14" s="2"/>
      <c r="X14" s="2"/>
      <c r="Y14" s="2"/>
      <c r="Z14" s="2"/>
    </row>
    <row r="15" spans="1:26" ht="30" customHeight="1">
      <c r="A15" s="2"/>
      <c r="B15" s="2"/>
      <c r="C15" s="250" t="s">
        <v>144</v>
      </c>
      <c r="D15" s="251"/>
      <c r="E15" s="251"/>
      <c r="F15" s="251"/>
      <c r="G15" s="251"/>
      <c r="H15" s="251"/>
      <c r="I15" s="252"/>
      <c r="J15" s="96"/>
      <c r="K15" s="253" t="s">
        <v>145</v>
      </c>
      <c r="L15" s="254"/>
      <c r="M15" s="255"/>
      <c r="N15" s="2"/>
      <c r="O15" s="256" t="s">
        <v>146</v>
      </c>
      <c r="P15" s="257"/>
      <c r="Q15" s="97" t="s">
        <v>147</v>
      </c>
      <c r="R15" s="2"/>
      <c r="S15" s="2"/>
      <c r="T15" s="2"/>
      <c r="U15" s="2"/>
      <c r="V15" s="2"/>
      <c r="W15" s="2"/>
      <c r="X15" s="2"/>
      <c r="Y15" s="2"/>
      <c r="Z15" s="2"/>
    </row>
    <row r="16" spans="1:26" ht="30" customHeight="1">
      <c r="A16" s="2"/>
      <c r="B16" s="2"/>
      <c r="C16" s="258" t="s">
        <v>148</v>
      </c>
      <c r="D16" s="259"/>
      <c r="E16" s="98" t="s">
        <v>149</v>
      </c>
      <c r="F16" s="99"/>
      <c r="G16" s="100" t="s">
        <v>150</v>
      </c>
      <c r="H16" s="99"/>
      <c r="I16" s="101" t="s">
        <v>147</v>
      </c>
      <c r="J16" s="96"/>
      <c r="K16" s="102" t="s">
        <v>140</v>
      </c>
      <c r="L16" s="98" t="s">
        <v>141</v>
      </c>
      <c r="M16" s="103" t="s">
        <v>142</v>
      </c>
      <c r="N16" s="2"/>
      <c r="O16" s="260">
        <v>100923</v>
      </c>
      <c r="P16" s="261"/>
      <c r="Q16" s="104">
        <v>0.03</v>
      </c>
      <c r="R16" s="2"/>
      <c r="S16" s="2"/>
      <c r="T16" s="2"/>
      <c r="U16" s="2"/>
      <c r="V16" s="2"/>
      <c r="W16" s="2"/>
      <c r="X16" s="2"/>
      <c r="Y16" s="2"/>
      <c r="Z16" s="2"/>
    </row>
    <row r="17" spans="1:26" ht="30" customHeight="1">
      <c r="A17" s="2"/>
      <c r="B17" s="2"/>
      <c r="C17" s="105" t="s">
        <v>151</v>
      </c>
      <c r="D17" s="106" t="s">
        <v>244</v>
      </c>
      <c r="E17" s="107" t="s">
        <v>140</v>
      </c>
      <c r="F17" s="108"/>
      <c r="G17" s="238">
        <v>800</v>
      </c>
      <c r="H17" s="106"/>
      <c r="I17" s="110">
        <v>0.1</v>
      </c>
      <c r="J17" s="93"/>
      <c r="K17" s="111">
        <f>IF($E17=K$16,$G17*$I17,"")</f>
        <v>80</v>
      </c>
      <c r="L17" s="112">
        <f>IF($E17=L$16,$G17*$I17,"")</f>
      </c>
      <c r="M17" s="113">
        <f>IF($E17=M$16,$G17*$I17,"")</f>
      </c>
      <c r="N17" s="2"/>
      <c r="O17" s="93"/>
      <c r="P17" s="93"/>
      <c r="Q17" s="2"/>
      <c r="R17" s="2"/>
      <c r="S17" s="2"/>
      <c r="T17" s="2"/>
      <c r="U17" s="2"/>
      <c r="V17" s="2"/>
      <c r="W17" s="2"/>
      <c r="X17" s="2"/>
      <c r="Y17" s="2"/>
      <c r="Z17" s="2"/>
    </row>
    <row r="18" spans="1:26" ht="30" customHeight="1" thickBot="1">
      <c r="A18" s="2"/>
      <c r="B18" s="2"/>
      <c r="C18" s="114" t="s">
        <v>152</v>
      </c>
      <c r="D18" s="115" t="s">
        <v>245</v>
      </c>
      <c r="E18" s="116" t="s">
        <v>141</v>
      </c>
      <c r="F18" s="117"/>
      <c r="G18" s="118">
        <v>1000</v>
      </c>
      <c r="H18" s="115"/>
      <c r="I18" s="119">
        <v>0.5</v>
      </c>
      <c r="J18" s="93"/>
      <c r="K18" s="120">
        <f>IF($E18=K$16,$G18*$I18,"")</f>
      </c>
      <c r="L18" s="121">
        <f>IF($E18=L$16,$G18*$I18,"")</f>
        <v>500</v>
      </c>
      <c r="M18" s="122">
        <f>IF($E18=M$16,$G18*$I18,"")</f>
      </c>
      <c r="N18" s="2"/>
      <c r="O18" s="250" t="s">
        <v>153</v>
      </c>
      <c r="P18" s="251"/>
      <c r="Q18" s="252"/>
      <c r="R18" s="2"/>
      <c r="S18" s="2"/>
      <c r="T18" s="2"/>
      <c r="U18" s="2"/>
      <c r="V18" s="2"/>
      <c r="W18" s="2"/>
      <c r="X18" s="2"/>
      <c r="Y18" s="2"/>
      <c r="Z18" s="2"/>
    </row>
    <row r="19" spans="1:26" ht="30" customHeight="1" thickBot="1">
      <c r="A19" s="2"/>
      <c r="B19" s="2"/>
      <c r="C19" s="114" t="s">
        <v>154</v>
      </c>
      <c r="D19" s="115" t="s">
        <v>246</v>
      </c>
      <c r="E19" s="116" t="s">
        <v>142</v>
      </c>
      <c r="F19" s="117"/>
      <c r="G19" s="118">
        <v>10000</v>
      </c>
      <c r="H19" s="115"/>
      <c r="I19" s="119">
        <v>0.1</v>
      </c>
      <c r="J19" s="93"/>
      <c r="K19" s="120">
        <f>IF($E19=K$16,$G19*$I19,"")</f>
      </c>
      <c r="L19" s="121">
        <f>IF($E19=L$16,$G19*$I19,"")</f>
      </c>
      <c r="M19" s="122">
        <f>IF($E19=M$16,$G19*$I19,"")</f>
        <v>1000</v>
      </c>
      <c r="N19" s="2"/>
      <c r="O19" s="262">
        <f>ROUND(O16*Q16,0)</f>
        <v>3028</v>
      </c>
      <c r="P19" s="263"/>
      <c r="Q19" s="264"/>
      <c r="R19" s="2"/>
      <c r="S19" s="2"/>
      <c r="T19" s="2"/>
      <c r="U19" s="2"/>
      <c r="V19" s="2"/>
      <c r="W19" s="2"/>
      <c r="X19" s="2"/>
      <c r="Y19" s="2"/>
      <c r="Z19" s="2"/>
    </row>
    <row r="20" spans="1:26" ht="30" customHeight="1" thickBot="1">
      <c r="A20" s="2"/>
      <c r="B20" s="2"/>
      <c r="C20" s="114" t="s">
        <v>155</v>
      </c>
      <c r="D20" s="115" t="s">
        <v>247</v>
      </c>
      <c r="E20" s="116" t="s">
        <v>140</v>
      </c>
      <c r="F20" s="117"/>
      <c r="G20" s="118">
        <v>750</v>
      </c>
      <c r="H20" s="115"/>
      <c r="I20" s="119">
        <v>0.4</v>
      </c>
      <c r="J20" s="93"/>
      <c r="K20" s="120">
        <f>IF($E20=K$16,$G20*$I20,"")</f>
        <v>300</v>
      </c>
      <c r="L20" s="121">
        <f>IF($E20=L$16,$G20*$I20,"")</f>
      </c>
      <c r="M20" s="122">
        <f>IF($E20=M$16,$G20*$I20,"")</f>
      </c>
      <c r="N20" s="2"/>
      <c r="O20" s="2"/>
      <c r="P20" s="2"/>
      <c r="Q20" s="2"/>
      <c r="R20" s="2"/>
      <c r="S20" s="2"/>
      <c r="T20" s="2"/>
      <c r="U20" s="2"/>
      <c r="V20" s="2"/>
      <c r="W20" s="2"/>
      <c r="X20" s="2"/>
      <c r="Y20" s="2"/>
      <c r="Z20" s="2"/>
    </row>
    <row r="21" spans="1:26" ht="30" customHeight="1">
      <c r="A21" s="2"/>
      <c r="B21" s="2"/>
      <c r="C21" s="114" t="s">
        <v>156</v>
      </c>
      <c r="D21" s="115"/>
      <c r="E21" s="116"/>
      <c r="F21" s="117"/>
      <c r="G21" s="118"/>
      <c r="H21" s="115"/>
      <c r="I21" s="119"/>
      <c r="J21" s="93"/>
      <c r="K21" s="120">
        <f>IF($E21=K$16,$G21*$I21,"")</f>
      </c>
      <c r="L21" s="123">
        <f>IF($E21=L$16,$G21*$I21,"")</f>
      </c>
      <c r="M21" s="122">
        <f>IF($E21=M$16,$G21*$I21,"")</f>
      </c>
      <c r="N21" s="2"/>
      <c r="O21" s="265" t="s">
        <v>157</v>
      </c>
      <c r="P21" s="257"/>
      <c r="Q21" s="266"/>
      <c r="R21" s="2"/>
      <c r="S21" s="2"/>
      <c r="T21" s="2"/>
      <c r="U21" s="2"/>
      <c r="V21" s="2"/>
      <c r="W21" s="2"/>
      <c r="X21" s="2"/>
      <c r="Y21" s="2"/>
      <c r="Z21" s="2"/>
    </row>
    <row r="22" spans="1:26" ht="30" customHeight="1">
      <c r="A22" s="2"/>
      <c r="B22" s="2"/>
      <c r="C22" s="114" t="s">
        <v>158</v>
      </c>
      <c r="D22" s="115"/>
      <c r="E22" s="116"/>
      <c r="F22" s="117"/>
      <c r="G22" s="118"/>
      <c r="H22" s="115"/>
      <c r="I22" s="119"/>
      <c r="J22" s="93"/>
      <c r="K22" s="124">
        <f>IF($E22=K$16,$G22*$I22,"")</f>
      </c>
      <c r="L22" s="121">
        <f>IF($E22=L$16,$G22*$I22,"")</f>
      </c>
      <c r="M22" s="125">
        <f>IF($E22=M$16,$G22*$I22,"")</f>
      </c>
      <c r="N22" s="2"/>
      <c r="O22" s="126" t="s">
        <v>140</v>
      </c>
      <c r="P22" s="127" t="s">
        <v>141</v>
      </c>
      <c r="Q22" s="128" t="s">
        <v>142</v>
      </c>
      <c r="R22" s="2"/>
      <c r="S22" s="2"/>
      <c r="T22" s="2"/>
      <c r="U22" s="2"/>
      <c r="V22" s="2"/>
      <c r="W22" s="2"/>
      <c r="X22" s="2"/>
      <c r="Y22" s="2"/>
      <c r="Z22" s="2"/>
    </row>
    <row r="23" spans="1:26" ht="30" customHeight="1">
      <c r="A23" s="2"/>
      <c r="B23" s="2"/>
      <c r="C23" s="114" t="s">
        <v>159</v>
      </c>
      <c r="D23" s="115"/>
      <c r="E23" s="116"/>
      <c r="F23" s="117"/>
      <c r="G23" s="118"/>
      <c r="H23" s="115"/>
      <c r="I23" s="119"/>
      <c r="J23" s="93"/>
      <c r="K23" s="120">
        <f>IF($E23=K$16,$G23*$I23,"")</f>
      </c>
      <c r="L23" s="112">
        <f>IF($E23=L$16,$G23*$I23,"")</f>
      </c>
      <c r="M23" s="122">
        <f>IF($E23=M$16,$G23*$I23,"")</f>
      </c>
      <c r="N23" s="2"/>
      <c r="O23" s="129">
        <f>K26*$O$19</f>
        <v>1150640</v>
      </c>
      <c r="P23" s="130">
        <f>L26*$O$19</f>
        <v>1514000</v>
      </c>
      <c r="Q23" s="131">
        <f>M26*$O$19</f>
        <v>3028000</v>
      </c>
      <c r="R23" s="2"/>
      <c r="S23" s="2"/>
      <c r="T23" s="2"/>
      <c r="U23" s="2"/>
      <c r="V23" s="2"/>
      <c r="W23" s="2"/>
      <c r="X23" s="2"/>
      <c r="Y23" s="2"/>
      <c r="Z23" s="2"/>
    </row>
    <row r="24" spans="1:26" ht="30" customHeight="1">
      <c r="A24" s="2"/>
      <c r="B24" s="2"/>
      <c r="C24" s="132" t="s">
        <v>160</v>
      </c>
      <c r="D24" s="133"/>
      <c r="E24" s="134"/>
      <c r="F24" s="135"/>
      <c r="G24" s="136"/>
      <c r="H24" s="133"/>
      <c r="I24" s="137"/>
      <c r="J24" s="93"/>
      <c r="K24" s="138">
        <f>IF($E24=K$16,$G24*$I24,"")</f>
      </c>
      <c r="L24" s="139">
        <f>IF($E24=L$16,$G24*$I24,"")</f>
      </c>
      <c r="M24" s="140">
        <f>IF($E24=M$16,$G24*$I24,"")</f>
      </c>
      <c r="N24" s="2"/>
      <c r="O24" s="1"/>
      <c r="P24" s="1"/>
      <c r="Q24" s="1"/>
      <c r="R24" s="2"/>
      <c r="S24" s="2"/>
      <c r="T24" s="2"/>
      <c r="U24" s="2"/>
      <c r="V24" s="2"/>
      <c r="W24" s="3"/>
      <c r="X24" s="2"/>
      <c r="Y24" s="2"/>
      <c r="Z24" s="2"/>
    </row>
    <row r="25" spans="1:26" ht="9" customHeight="1">
      <c r="A25" s="2"/>
      <c r="B25" s="2"/>
      <c r="C25" s="93"/>
      <c r="D25" s="93"/>
      <c r="E25" s="93"/>
      <c r="F25" s="93"/>
      <c r="G25" s="93"/>
      <c r="H25" s="93"/>
      <c r="I25" s="93"/>
      <c r="J25" s="93"/>
      <c r="K25" s="141"/>
      <c r="L25" s="141"/>
      <c r="M25" s="141"/>
      <c r="N25" s="2"/>
      <c r="O25" s="1"/>
      <c r="P25" s="1"/>
      <c r="Q25" s="1"/>
      <c r="R25" s="2"/>
      <c r="S25" s="2"/>
      <c r="T25" s="2"/>
      <c r="U25" s="2"/>
      <c r="V25" s="2"/>
      <c r="W25" s="2"/>
      <c r="X25" s="2"/>
      <c r="Y25" s="2"/>
      <c r="Z25" s="2"/>
    </row>
    <row r="26" spans="1:26" ht="36" customHeight="1">
      <c r="A26" s="2"/>
      <c r="B26" s="2"/>
      <c r="C26" s="93"/>
      <c r="D26" s="93"/>
      <c r="E26" s="93"/>
      <c r="F26" s="93"/>
      <c r="G26" s="93"/>
      <c r="H26" s="267" t="s">
        <v>161</v>
      </c>
      <c r="I26" s="268"/>
      <c r="J26" s="269"/>
      <c r="K26" s="142">
        <f>SUM(K17:K24)</f>
        <v>380</v>
      </c>
      <c r="L26" s="142">
        <f>SUM(L17:L24)</f>
        <v>500</v>
      </c>
      <c r="M26" s="143">
        <f>SUM(M17:M24)</f>
        <v>1000</v>
      </c>
      <c r="N26" s="2"/>
      <c r="O26" s="270" t="s">
        <v>162</v>
      </c>
      <c r="P26" s="240"/>
      <c r="Q26" s="241"/>
      <c r="R26" s="2"/>
      <c r="S26" s="2"/>
      <c r="T26" s="2"/>
      <c r="U26" s="2"/>
      <c r="V26" s="2"/>
      <c r="W26" s="2"/>
      <c r="X26" s="2"/>
      <c r="Y26" s="2"/>
      <c r="Z26" s="2"/>
    </row>
    <row r="27" spans="1:26" ht="43.5" customHeight="1">
      <c r="A27" s="2"/>
      <c r="B27" s="2"/>
      <c r="C27" s="2"/>
      <c r="D27" s="1"/>
      <c r="E27" s="1"/>
      <c r="F27" s="93"/>
      <c r="G27" s="93"/>
      <c r="H27" s="93"/>
      <c r="I27" s="93"/>
      <c r="J27" s="93"/>
      <c r="K27" s="141"/>
      <c r="L27" s="141"/>
      <c r="M27" s="141"/>
      <c r="N27" s="2"/>
      <c r="O27" s="239">
        <f>SUM(O23:Q23)</f>
        <v>5692640</v>
      </c>
      <c r="P27" s="240"/>
      <c r="Q27" s="241"/>
      <c r="R27" s="2"/>
      <c r="S27" s="2"/>
      <c r="T27" s="2"/>
      <c r="U27" s="2"/>
      <c r="V27" s="2"/>
      <c r="W27" s="2"/>
      <c r="X27" s="2"/>
      <c r="Y27" s="2"/>
      <c r="Z27" s="2"/>
    </row>
    <row r="28" spans="1:26" ht="30" customHeight="1">
      <c r="A28" s="2"/>
      <c r="B28" s="2"/>
      <c r="C28" s="2"/>
      <c r="D28" s="1"/>
      <c r="E28" s="1"/>
      <c r="F28" s="93"/>
      <c r="G28" s="93"/>
      <c r="H28" s="93"/>
      <c r="I28" s="93"/>
      <c r="J28" s="93"/>
      <c r="K28" s="141"/>
      <c r="L28" s="141"/>
      <c r="M28" s="141"/>
      <c r="N28" s="2"/>
      <c r="O28" s="2"/>
      <c r="P28" s="2"/>
      <c r="Q28" s="2"/>
      <c r="R28" s="2"/>
      <c r="S28" s="2"/>
      <c r="T28" s="2"/>
      <c r="U28" s="2"/>
      <c r="V28" s="2"/>
      <c r="W28" s="2"/>
      <c r="X28" s="2"/>
      <c r="Y28" s="2"/>
      <c r="Z28" s="2"/>
    </row>
    <row r="29" spans="1:26" ht="30" customHeight="1">
      <c r="A29" s="144"/>
      <c r="B29" s="144"/>
      <c r="C29" s="145" t="s">
        <v>163</v>
      </c>
      <c r="D29" s="146"/>
      <c r="E29" s="146"/>
      <c r="F29" s="146"/>
      <c r="G29" s="146"/>
      <c r="H29" s="146"/>
      <c r="I29" s="146"/>
      <c r="J29" s="146"/>
      <c r="K29" s="147"/>
      <c r="L29" s="147"/>
      <c r="M29" s="147"/>
      <c r="N29" s="148"/>
      <c r="O29" s="148"/>
      <c r="P29" s="148"/>
      <c r="Q29" s="149"/>
      <c r="R29" s="144"/>
      <c r="S29" s="144"/>
      <c r="T29" s="144"/>
      <c r="U29" s="144"/>
      <c r="V29" s="144"/>
      <c r="W29" s="144"/>
      <c r="X29" s="144"/>
      <c r="Y29" s="144"/>
      <c r="Z29" s="144"/>
    </row>
    <row r="30" spans="1:26" ht="12.75" customHeight="1">
      <c r="A30" s="2"/>
      <c r="B30" s="2"/>
      <c r="C30" s="150"/>
      <c r="D30" s="151"/>
      <c r="E30" s="151"/>
      <c r="F30" s="151"/>
      <c r="G30" s="151"/>
      <c r="H30" s="151"/>
      <c r="I30" s="151"/>
      <c r="J30" s="151"/>
      <c r="K30" s="151"/>
      <c r="L30" s="151"/>
      <c r="M30" s="151"/>
      <c r="N30" s="152"/>
      <c r="O30" s="152"/>
      <c r="P30" s="152"/>
      <c r="Q30" s="153"/>
      <c r="R30" s="2"/>
      <c r="S30" s="2"/>
      <c r="T30" s="2"/>
      <c r="U30" s="2"/>
      <c r="V30" s="2"/>
      <c r="W30" s="2"/>
      <c r="X30" s="2"/>
      <c r="Y30" s="2"/>
      <c r="Z30" s="2"/>
    </row>
    <row r="31" spans="1:26" ht="21" customHeight="1">
      <c r="A31" s="2"/>
      <c r="B31" s="2"/>
      <c r="C31" s="154"/>
      <c r="D31" s="155" t="s">
        <v>164</v>
      </c>
      <c r="E31" s="17"/>
      <c r="F31" s="17"/>
      <c r="G31" s="17"/>
      <c r="H31" s="93"/>
      <c r="I31" s="93"/>
      <c r="J31" s="93"/>
      <c r="K31" s="1"/>
      <c r="L31" s="1"/>
      <c r="M31" s="1"/>
      <c r="N31" s="2"/>
      <c r="O31" s="2"/>
      <c r="P31" s="2"/>
      <c r="Q31" s="156"/>
      <c r="R31" s="2"/>
      <c r="S31" s="2"/>
      <c r="T31" s="2"/>
      <c r="U31" s="2"/>
      <c r="V31" s="2"/>
      <c r="W31" s="2"/>
      <c r="X31" s="2"/>
      <c r="Y31" s="2"/>
      <c r="Z31" s="2"/>
    </row>
    <row r="32" spans="1:26" ht="21" customHeight="1">
      <c r="A32" s="2"/>
      <c r="B32" s="2"/>
      <c r="C32" s="157"/>
      <c r="D32" s="155" t="s">
        <v>165</v>
      </c>
      <c r="E32" s="17"/>
      <c r="F32" s="17"/>
      <c r="G32" s="17"/>
      <c r="H32" s="2"/>
      <c r="I32" s="2"/>
      <c r="J32" s="2"/>
      <c r="K32" s="2"/>
      <c r="L32" s="2"/>
      <c r="M32" s="2"/>
      <c r="N32" s="2"/>
      <c r="O32" s="2"/>
      <c r="P32" s="2"/>
      <c r="Q32" s="156"/>
      <c r="R32" s="2"/>
      <c r="S32" s="2"/>
      <c r="T32" s="2"/>
      <c r="U32" s="2"/>
      <c r="V32" s="2"/>
      <c r="W32" s="2"/>
      <c r="X32" s="2"/>
      <c r="Y32" s="2"/>
      <c r="Z32" s="2"/>
    </row>
    <row r="33" spans="1:26" ht="21" customHeight="1">
      <c r="A33" s="2"/>
      <c r="B33" s="2"/>
      <c r="C33" s="157"/>
      <c r="D33" s="155" t="s">
        <v>166</v>
      </c>
      <c r="E33" s="17"/>
      <c r="F33" s="17"/>
      <c r="G33" s="17"/>
      <c r="H33" s="2"/>
      <c r="I33" s="2"/>
      <c r="J33" s="2"/>
      <c r="K33" s="2"/>
      <c r="L33" s="2"/>
      <c r="M33" s="2"/>
      <c r="N33" s="2"/>
      <c r="O33" s="2"/>
      <c r="P33" s="2"/>
      <c r="Q33" s="156"/>
      <c r="R33" s="2"/>
      <c r="S33" s="2"/>
      <c r="T33" s="2"/>
      <c r="U33" s="2"/>
      <c r="V33" s="2"/>
      <c r="W33" s="2"/>
      <c r="X33" s="2"/>
      <c r="Y33" s="2"/>
      <c r="Z33" s="2"/>
    </row>
    <row r="34" spans="1:26" ht="9" customHeight="1">
      <c r="A34" s="2"/>
      <c r="B34" s="2"/>
      <c r="C34" s="154"/>
      <c r="D34" s="158"/>
      <c r="E34" s="17"/>
      <c r="F34" s="17"/>
      <c r="G34" s="17"/>
      <c r="H34" s="93"/>
      <c r="I34" s="93"/>
      <c r="J34" s="93"/>
      <c r="K34" s="141"/>
      <c r="L34" s="141"/>
      <c r="M34" s="141"/>
      <c r="N34" s="2"/>
      <c r="O34" s="1"/>
      <c r="P34" s="1"/>
      <c r="Q34" s="159"/>
      <c r="R34" s="2"/>
      <c r="S34" s="2"/>
      <c r="T34" s="2"/>
      <c r="U34" s="2"/>
      <c r="V34" s="2"/>
      <c r="W34" s="2"/>
      <c r="X34" s="2"/>
      <c r="Y34" s="2"/>
      <c r="Z34" s="2"/>
    </row>
    <row r="35" spans="1:26" ht="21" customHeight="1">
      <c r="A35" s="2"/>
      <c r="B35" s="2"/>
      <c r="C35" s="157"/>
      <c r="D35" s="155" t="s">
        <v>167</v>
      </c>
      <c r="E35" s="17"/>
      <c r="F35" s="17"/>
      <c r="G35" s="17"/>
      <c r="H35" s="2"/>
      <c r="I35" s="2"/>
      <c r="J35" s="2"/>
      <c r="K35" s="2"/>
      <c r="L35" s="2"/>
      <c r="M35" s="2"/>
      <c r="N35" s="2"/>
      <c r="O35" s="2"/>
      <c r="P35" s="2"/>
      <c r="Q35" s="156"/>
      <c r="R35" s="2"/>
      <c r="S35" s="2"/>
      <c r="T35" s="2"/>
      <c r="U35" s="2"/>
      <c r="V35" s="2"/>
      <c r="W35" s="2"/>
      <c r="X35" s="2"/>
      <c r="Y35" s="2"/>
      <c r="Z35" s="2"/>
    </row>
    <row r="36" spans="1:26" ht="21" customHeight="1">
      <c r="A36" s="2"/>
      <c r="B36" s="2"/>
      <c r="C36" s="157"/>
      <c r="D36" s="155" t="s">
        <v>168</v>
      </c>
      <c r="E36" s="17"/>
      <c r="F36" s="17"/>
      <c r="G36" s="17"/>
      <c r="H36" s="2"/>
      <c r="I36" s="2"/>
      <c r="J36" s="2"/>
      <c r="K36" s="2"/>
      <c r="L36" s="2"/>
      <c r="M36" s="2"/>
      <c r="N36" s="2"/>
      <c r="O36" s="2"/>
      <c r="P36" s="2"/>
      <c r="Q36" s="156"/>
      <c r="R36" s="2"/>
      <c r="S36" s="2"/>
      <c r="T36" s="2"/>
      <c r="U36" s="2"/>
      <c r="V36" s="2"/>
      <c r="W36" s="2"/>
      <c r="X36" s="2"/>
      <c r="Y36" s="2"/>
      <c r="Z36" s="2"/>
    </row>
    <row r="37" spans="1:26" ht="21" customHeight="1">
      <c r="A37" s="2"/>
      <c r="B37" s="2"/>
      <c r="C37" s="157"/>
      <c r="D37" s="155" t="s">
        <v>169</v>
      </c>
      <c r="E37" s="17"/>
      <c r="F37" s="17"/>
      <c r="G37" s="17"/>
      <c r="H37" s="2"/>
      <c r="I37" s="2"/>
      <c r="J37" s="2"/>
      <c r="K37" s="2"/>
      <c r="L37" s="2"/>
      <c r="M37" s="2"/>
      <c r="N37" s="2"/>
      <c r="O37" s="2"/>
      <c r="P37" s="2"/>
      <c r="Q37" s="156"/>
      <c r="R37" s="2"/>
      <c r="S37" s="2"/>
      <c r="T37" s="2"/>
      <c r="U37" s="2"/>
      <c r="V37" s="2"/>
      <c r="W37" s="2"/>
      <c r="X37" s="2"/>
      <c r="Y37" s="2"/>
      <c r="Z37" s="2"/>
    </row>
    <row r="38" spans="1:26" ht="21" customHeight="1">
      <c r="A38" s="2"/>
      <c r="B38" s="2"/>
      <c r="C38" s="157"/>
      <c r="D38" s="155" t="s">
        <v>170</v>
      </c>
      <c r="E38" s="17"/>
      <c r="F38" s="17"/>
      <c r="G38" s="17"/>
      <c r="H38" s="2"/>
      <c r="I38" s="2"/>
      <c r="J38" s="2"/>
      <c r="K38" s="2"/>
      <c r="L38" s="2"/>
      <c r="M38" s="2"/>
      <c r="N38" s="2"/>
      <c r="O38" s="2"/>
      <c r="P38" s="2"/>
      <c r="Q38" s="156"/>
      <c r="R38" s="2"/>
      <c r="S38" s="2"/>
      <c r="T38" s="2"/>
      <c r="U38" s="2"/>
      <c r="V38" s="2"/>
      <c r="W38" s="2"/>
      <c r="X38" s="2"/>
      <c r="Y38" s="2"/>
      <c r="Z38" s="2"/>
    </row>
    <row r="39" spans="1:26" ht="9" customHeight="1">
      <c r="A39" s="2"/>
      <c r="B39" s="2"/>
      <c r="C39" s="154"/>
      <c r="D39" s="158"/>
      <c r="E39" s="17"/>
      <c r="F39" s="17"/>
      <c r="G39" s="17"/>
      <c r="H39" s="93"/>
      <c r="I39" s="93"/>
      <c r="J39" s="93"/>
      <c r="K39" s="141"/>
      <c r="L39" s="141"/>
      <c r="M39" s="141"/>
      <c r="N39" s="2"/>
      <c r="O39" s="1"/>
      <c r="P39" s="1"/>
      <c r="Q39" s="159"/>
      <c r="R39" s="2"/>
      <c r="S39" s="2"/>
      <c r="T39" s="2"/>
      <c r="U39" s="2"/>
      <c r="V39" s="2"/>
      <c r="W39" s="2"/>
      <c r="X39" s="2"/>
      <c r="Y39" s="2"/>
      <c r="Z39" s="2"/>
    </row>
    <row r="40" spans="1:26" ht="21" customHeight="1">
      <c r="A40" s="2"/>
      <c r="B40" s="2"/>
      <c r="C40" s="157"/>
      <c r="D40" s="155" t="s">
        <v>171</v>
      </c>
      <c r="E40" s="17"/>
      <c r="F40" s="17"/>
      <c r="G40" s="17"/>
      <c r="H40" s="2"/>
      <c r="I40" s="2"/>
      <c r="J40" s="2"/>
      <c r="K40" s="2"/>
      <c r="L40" s="2"/>
      <c r="M40" s="2"/>
      <c r="N40" s="2"/>
      <c r="O40" s="2"/>
      <c r="P40" s="2"/>
      <c r="Q40" s="156"/>
      <c r="R40" s="2"/>
      <c r="S40" s="2"/>
      <c r="T40" s="2"/>
      <c r="U40" s="2"/>
      <c r="V40" s="2"/>
      <c r="W40" s="2"/>
      <c r="X40" s="2"/>
      <c r="Y40" s="2"/>
      <c r="Z40" s="2"/>
    </row>
    <row r="41" spans="1:26" ht="21" customHeight="1">
      <c r="A41" s="2"/>
      <c r="B41" s="2"/>
      <c r="C41" s="157"/>
      <c r="D41" s="155" t="s">
        <v>172</v>
      </c>
      <c r="E41" s="17"/>
      <c r="F41" s="17"/>
      <c r="G41" s="17"/>
      <c r="H41" s="2"/>
      <c r="I41" s="2"/>
      <c r="J41" s="2"/>
      <c r="K41" s="2"/>
      <c r="L41" s="2"/>
      <c r="M41" s="2"/>
      <c r="N41" s="2"/>
      <c r="O41" s="2"/>
      <c r="P41" s="2"/>
      <c r="Q41" s="156"/>
      <c r="R41" s="2"/>
      <c r="S41" s="2"/>
      <c r="T41" s="2"/>
      <c r="U41" s="2"/>
      <c r="V41" s="2"/>
      <c r="W41" s="2"/>
      <c r="X41" s="2"/>
      <c r="Y41" s="2"/>
      <c r="Z41" s="2"/>
    </row>
    <row r="42" spans="1:26" ht="21" customHeight="1">
      <c r="A42" s="2"/>
      <c r="B42" s="2"/>
      <c r="C42" s="157"/>
      <c r="D42" s="155" t="s">
        <v>173</v>
      </c>
      <c r="E42" s="17"/>
      <c r="F42" s="17"/>
      <c r="G42" s="17"/>
      <c r="H42" s="2"/>
      <c r="I42" s="2"/>
      <c r="J42" s="2"/>
      <c r="K42" s="2"/>
      <c r="L42" s="2"/>
      <c r="M42" s="2"/>
      <c r="N42" s="2"/>
      <c r="O42" s="2"/>
      <c r="P42" s="2"/>
      <c r="Q42" s="156"/>
      <c r="R42" s="2"/>
      <c r="S42" s="2"/>
      <c r="T42" s="2"/>
      <c r="U42" s="2"/>
      <c r="V42" s="2"/>
      <c r="W42" s="2"/>
      <c r="X42" s="2"/>
      <c r="Y42" s="2"/>
      <c r="Z42" s="2"/>
    </row>
    <row r="43" spans="1:26" ht="21" customHeight="1">
      <c r="A43" s="1"/>
      <c r="B43" s="1"/>
      <c r="C43" s="160"/>
      <c r="D43" s="155" t="s">
        <v>174</v>
      </c>
      <c r="E43" s="17"/>
      <c r="F43" s="17"/>
      <c r="G43" s="17"/>
      <c r="H43" s="1"/>
      <c r="I43" s="1"/>
      <c r="J43" s="1"/>
      <c r="K43" s="1"/>
      <c r="L43" s="1"/>
      <c r="M43" s="1"/>
      <c r="N43" s="1"/>
      <c r="O43" s="1"/>
      <c r="P43" s="1"/>
      <c r="Q43" s="159"/>
      <c r="R43" s="1"/>
      <c r="S43" s="1"/>
      <c r="T43" s="1"/>
      <c r="U43" s="1"/>
      <c r="V43" s="1"/>
      <c r="W43" s="1"/>
      <c r="X43" s="1"/>
      <c r="Y43" s="1"/>
      <c r="Z43" s="1"/>
    </row>
    <row r="44" spans="1:26" ht="21" customHeight="1">
      <c r="A44" s="1"/>
      <c r="B44" s="1"/>
      <c r="C44" s="160"/>
      <c r="D44" s="155" t="s">
        <v>175</v>
      </c>
      <c r="E44" s="17"/>
      <c r="F44" s="17"/>
      <c r="G44" s="17"/>
      <c r="H44" s="1"/>
      <c r="I44" s="1"/>
      <c r="J44" s="1"/>
      <c r="K44" s="1"/>
      <c r="L44" s="1"/>
      <c r="M44" s="1"/>
      <c r="N44" s="1"/>
      <c r="O44" s="1"/>
      <c r="P44" s="1"/>
      <c r="Q44" s="159"/>
      <c r="R44" s="1"/>
      <c r="S44" s="1"/>
      <c r="T44" s="1"/>
      <c r="U44" s="1"/>
      <c r="V44" s="1"/>
      <c r="W44" s="1"/>
      <c r="X44" s="1"/>
      <c r="Y44" s="1"/>
      <c r="Z44" s="1"/>
    </row>
    <row r="45" spans="1:26" ht="9" customHeight="1">
      <c r="A45" s="1"/>
      <c r="B45" s="1"/>
      <c r="C45" s="160"/>
      <c r="D45" s="155"/>
      <c r="E45" s="17"/>
      <c r="F45" s="17"/>
      <c r="G45" s="17"/>
      <c r="H45" s="1"/>
      <c r="I45" s="1"/>
      <c r="J45" s="1"/>
      <c r="K45" s="1"/>
      <c r="L45" s="1"/>
      <c r="M45" s="1"/>
      <c r="N45" s="1"/>
      <c r="O45" s="1"/>
      <c r="P45" s="1"/>
      <c r="Q45" s="159"/>
      <c r="R45" s="1"/>
      <c r="S45" s="1"/>
      <c r="T45" s="1"/>
      <c r="U45" s="1"/>
      <c r="V45" s="1"/>
      <c r="W45" s="1"/>
      <c r="X45" s="1"/>
      <c r="Y45" s="1"/>
      <c r="Z45" s="1"/>
    </row>
    <row r="46" spans="1:26" ht="21" customHeight="1">
      <c r="A46" s="1"/>
      <c r="B46" s="1"/>
      <c r="C46" s="160"/>
      <c r="D46" s="155" t="s">
        <v>176</v>
      </c>
      <c r="E46" s="17"/>
      <c r="F46" s="17"/>
      <c r="G46" s="17"/>
      <c r="H46" s="1"/>
      <c r="I46" s="1"/>
      <c r="J46" s="1"/>
      <c r="K46" s="1"/>
      <c r="L46" s="1"/>
      <c r="M46" s="1"/>
      <c r="N46" s="1"/>
      <c r="O46" s="1"/>
      <c r="P46" s="1"/>
      <c r="Q46" s="159"/>
      <c r="R46" s="1"/>
      <c r="S46" s="1"/>
      <c r="T46" s="1"/>
      <c r="U46" s="1"/>
      <c r="V46" s="1"/>
      <c r="W46" s="1"/>
      <c r="X46" s="1"/>
      <c r="Y46" s="1"/>
      <c r="Z46" s="1"/>
    </row>
    <row r="47" spans="1:26" ht="21" customHeight="1">
      <c r="A47" s="1"/>
      <c r="B47" s="1"/>
      <c r="C47" s="160"/>
      <c r="D47" s="155" t="s">
        <v>177</v>
      </c>
      <c r="E47" s="17"/>
      <c r="F47" s="17"/>
      <c r="G47" s="17"/>
      <c r="H47" s="1"/>
      <c r="I47" s="1"/>
      <c r="J47" s="1"/>
      <c r="K47" s="1"/>
      <c r="L47" s="1"/>
      <c r="M47" s="1"/>
      <c r="N47" s="1"/>
      <c r="O47" s="1"/>
      <c r="P47" s="1"/>
      <c r="Q47" s="159"/>
      <c r="R47" s="1"/>
      <c r="S47" s="1"/>
      <c r="T47" s="1"/>
      <c r="U47" s="1"/>
      <c r="V47" s="1"/>
      <c r="W47" s="1"/>
      <c r="X47" s="1"/>
      <c r="Y47" s="1"/>
      <c r="Z47" s="1"/>
    </row>
    <row r="48" spans="1:26" ht="21" customHeight="1">
      <c r="A48" s="1"/>
      <c r="B48" s="1"/>
      <c r="C48" s="160"/>
      <c r="D48" s="155" t="s">
        <v>178</v>
      </c>
      <c r="E48" s="17"/>
      <c r="F48" s="17"/>
      <c r="G48" s="17"/>
      <c r="H48" s="1"/>
      <c r="I48" s="1"/>
      <c r="J48" s="1"/>
      <c r="K48" s="1"/>
      <c r="L48" s="1"/>
      <c r="M48" s="1"/>
      <c r="N48" s="1"/>
      <c r="O48" s="1"/>
      <c r="P48" s="1"/>
      <c r="Q48" s="159"/>
      <c r="R48" s="1"/>
      <c r="S48" s="1"/>
      <c r="T48" s="1"/>
      <c r="U48" s="1"/>
      <c r="V48" s="1"/>
      <c r="W48" s="1"/>
      <c r="X48" s="1"/>
      <c r="Y48" s="1"/>
      <c r="Z48" s="1"/>
    </row>
    <row r="49" spans="1:26" ht="21" customHeight="1">
      <c r="A49" s="1"/>
      <c r="B49" s="1"/>
      <c r="C49" s="160"/>
      <c r="D49" s="155" t="s">
        <v>179</v>
      </c>
      <c r="E49" s="17"/>
      <c r="F49" s="17"/>
      <c r="G49" s="17"/>
      <c r="H49" s="1"/>
      <c r="I49" s="1"/>
      <c r="J49" s="1"/>
      <c r="K49" s="1"/>
      <c r="L49" s="1"/>
      <c r="M49" s="1"/>
      <c r="N49" s="1"/>
      <c r="O49" s="1"/>
      <c r="P49" s="1"/>
      <c r="Q49" s="159"/>
      <c r="R49" s="1"/>
      <c r="S49" s="1"/>
      <c r="T49" s="1"/>
      <c r="U49" s="1"/>
      <c r="V49" s="1"/>
      <c r="W49" s="1"/>
      <c r="X49" s="1"/>
      <c r="Y49" s="1"/>
      <c r="Z49" s="1"/>
    </row>
    <row r="50" spans="1:26" ht="9" customHeight="1">
      <c r="A50" s="1"/>
      <c r="B50" s="1"/>
      <c r="C50" s="160"/>
      <c r="D50" s="155"/>
      <c r="E50" s="17"/>
      <c r="F50" s="17"/>
      <c r="G50" s="17"/>
      <c r="H50" s="1"/>
      <c r="I50" s="1"/>
      <c r="J50" s="1"/>
      <c r="K50" s="1"/>
      <c r="L50" s="1"/>
      <c r="M50" s="1"/>
      <c r="N50" s="1"/>
      <c r="O50" s="1"/>
      <c r="P50" s="1"/>
      <c r="Q50" s="159"/>
      <c r="R50" s="1"/>
      <c r="S50" s="1"/>
      <c r="T50" s="1"/>
      <c r="U50" s="1"/>
      <c r="V50" s="1"/>
      <c r="W50" s="1"/>
      <c r="X50" s="1"/>
      <c r="Y50" s="1"/>
      <c r="Z50" s="1"/>
    </row>
    <row r="51" spans="1:26" ht="21" customHeight="1">
      <c r="A51" s="1"/>
      <c r="B51" s="1"/>
      <c r="C51" s="160"/>
      <c r="D51" s="155" t="s">
        <v>180</v>
      </c>
      <c r="E51" s="17"/>
      <c r="F51" s="17"/>
      <c r="G51" s="17"/>
      <c r="H51" s="1"/>
      <c r="I51" s="1"/>
      <c r="J51" s="1"/>
      <c r="K51" s="1"/>
      <c r="L51" s="1"/>
      <c r="M51" s="1"/>
      <c r="N51" s="1"/>
      <c r="O51" s="1"/>
      <c r="P51" s="1"/>
      <c r="Q51" s="159"/>
      <c r="R51" s="1"/>
      <c r="S51" s="1"/>
      <c r="T51" s="1"/>
      <c r="U51" s="1"/>
      <c r="V51" s="1"/>
      <c r="W51" s="1"/>
      <c r="X51" s="1"/>
      <c r="Y51" s="1"/>
      <c r="Z51" s="1"/>
    </row>
    <row r="52" spans="1:26" ht="21" customHeight="1">
      <c r="A52" s="1"/>
      <c r="B52" s="1"/>
      <c r="C52" s="160"/>
      <c r="D52" s="155" t="s">
        <v>181</v>
      </c>
      <c r="E52" s="17"/>
      <c r="F52" s="17"/>
      <c r="G52" s="17"/>
      <c r="H52" s="1"/>
      <c r="I52" s="1"/>
      <c r="J52" s="1"/>
      <c r="K52" s="1"/>
      <c r="L52" s="1"/>
      <c r="M52" s="1"/>
      <c r="N52" s="1"/>
      <c r="O52" s="1"/>
      <c r="P52" s="1"/>
      <c r="Q52" s="159"/>
      <c r="R52" s="1"/>
      <c r="S52" s="1"/>
      <c r="T52" s="1"/>
      <c r="U52" s="1"/>
      <c r="V52" s="1"/>
      <c r="W52" s="1"/>
      <c r="X52" s="1"/>
      <c r="Y52" s="1"/>
      <c r="Z52" s="1"/>
    </row>
    <row r="53" spans="1:26" ht="9" customHeight="1">
      <c r="A53" s="1"/>
      <c r="B53" s="1"/>
      <c r="C53" s="160"/>
      <c r="D53" s="155"/>
      <c r="E53" s="17"/>
      <c r="F53" s="17"/>
      <c r="G53" s="17"/>
      <c r="H53" s="1"/>
      <c r="I53" s="1"/>
      <c r="J53" s="1"/>
      <c r="K53" s="1"/>
      <c r="L53" s="1"/>
      <c r="M53" s="1"/>
      <c r="N53" s="1"/>
      <c r="O53" s="1"/>
      <c r="P53" s="1"/>
      <c r="Q53" s="159"/>
      <c r="R53" s="1"/>
      <c r="S53" s="1"/>
      <c r="T53" s="1"/>
      <c r="U53" s="1"/>
      <c r="V53" s="1"/>
      <c r="W53" s="1"/>
      <c r="X53" s="1"/>
      <c r="Y53" s="1"/>
      <c r="Z53" s="1"/>
    </row>
    <row r="54" spans="1:26" ht="21" customHeight="1">
      <c r="A54" s="1"/>
      <c r="B54" s="1"/>
      <c r="C54" s="160"/>
      <c r="D54" s="155" t="s">
        <v>182</v>
      </c>
      <c r="E54" s="17"/>
      <c r="F54" s="17"/>
      <c r="G54" s="17"/>
      <c r="H54" s="1"/>
      <c r="I54" s="1"/>
      <c r="J54" s="1"/>
      <c r="K54" s="1"/>
      <c r="L54" s="1"/>
      <c r="M54" s="1"/>
      <c r="N54" s="1"/>
      <c r="O54" s="1"/>
      <c r="P54" s="1"/>
      <c r="Q54" s="159"/>
      <c r="R54" s="1"/>
      <c r="S54" s="1"/>
      <c r="T54" s="1"/>
      <c r="U54" s="1"/>
      <c r="V54" s="1"/>
      <c r="W54" s="1"/>
      <c r="X54" s="1"/>
      <c r="Y54" s="1"/>
      <c r="Z54" s="1"/>
    </row>
    <row r="55" spans="1:26" ht="21" customHeight="1">
      <c r="A55" s="1"/>
      <c r="B55" s="1"/>
      <c r="C55" s="160"/>
      <c r="D55" s="155" t="s">
        <v>183</v>
      </c>
      <c r="E55" s="17"/>
      <c r="F55" s="17"/>
      <c r="G55" s="17"/>
      <c r="H55" s="1"/>
      <c r="I55" s="1"/>
      <c r="J55" s="1"/>
      <c r="K55" s="1"/>
      <c r="L55" s="1"/>
      <c r="M55" s="1"/>
      <c r="N55" s="1"/>
      <c r="O55" s="1"/>
      <c r="P55" s="1"/>
      <c r="Q55" s="159"/>
      <c r="R55" s="1"/>
      <c r="S55" s="1"/>
      <c r="T55" s="1"/>
      <c r="U55" s="1"/>
      <c r="V55" s="1"/>
      <c r="W55" s="1"/>
      <c r="X55" s="1"/>
      <c r="Y55" s="1"/>
      <c r="Z55" s="1"/>
    </row>
    <row r="56" spans="1:26" ht="9" customHeight="1">
      <c r="A56" s="1"/>
      <c r="B56" s="1"/>
      <c r="C56" s="160"/>
      <c r="D56" s="155"/>
      <c r="E56" s="17"/>
      <c r="F56" s="17"/>
      <c r="G56" s="17"/>
      <c r="H56" s="1"/>
      <c r="I56" s="1"/>
      <c r="J56" s="1"/>
      <c r="K56" s="1"/>
      <c r="L56" s="1"/>
      <c r="M56" s="1"/>
      <c r="N56" s="1"/>
      <c r="O56" s="1"/>
      <c r="P56" s="1"/>
      <c r="Q56" s="159"/>
      <c r="R56" s="1"/>
      <c r="S56" s="1"/>
      <c r="T56" s="1"/>
      <c r="U56" s="1"/>
      <c r="V56" s="1"/>
      <c r="W56" s="1"/>
      <c r="X56" s="1"/>
      <c r="Y56" s="1"/>
      <c r="Z56" s="1"/>
    </row>
    <row r="57" spans="1:26" ht="21" customHeight="1">
      <c r="A57" s="1"/>
      <c r="B57" s="1"/>
      <c r="C57" s="160"/>
      <c r="D57" s="155" t="s">
        <v>184</v>
      </c>
      <c r="E57" s="17"/>
      <c r="F57" s="17"/>
      <c r="G57" s="17"/>
      <c r="H57" s="1"/>
      <c r="I57" s="1"/>
      <c r="J57" s="1"/>
      <c r="K57" s="1"/>
      <c r="L57" s="1"/>
      <c r="M57" s="1"/>
      <c r="N57" s="1"/>
      <c r="O57" s="1"/>
      <c r="P57" s="1"/>
      <c r="Q57" s="159"/>
      <c r="R57" s="1"/>
      <c r="S57" s="1"/>
      <c r="T57" s="1"/>
      <c r="U57" s="1"/>
      <c r="V57" s="1"/>
      <c r="W57" s="1"/>
      <c r="X57" s="1"/>
      <c r="Y57" s="1"/>
      <c r="Z57" s="1"/>
    </row>
    <row r="58" spans="1:26" ht="30" customHeight="1">
      <c r="A58" s="1"/>
      <c r="B58" s="1"/>
      <c r="C58" s="161"/>
      <c r="D58" s="162"/>
      <c r="E58" s="162"/>
      <c r="F58" s="162"/>
      <c r="G58" s="162"/>
      <c r="H58" s="162"/>
      <c r="I58" s="162"/>
      <c r="J58" s="162"/>
      <c r="K58" s="162"/>
      <c r="L58" s="162"/>
      <c r="M58" s="162"/>
      <c r="N58" s="162"/>
      <c r="O58" s="162"/>
      <c r="P58" s="162"/>
      <c r="Q58" s="163"/>
      <c r="R58" s="1"/>
      <c r="S58" s="1"/>
      <c r="T58" s="1"/>
      <c r="U58" s="1"/>
      <c r="V58" s="1"/>
      <c r="W58" s="1"/>
      <c r="X58" s="1"/>
      <c r="Y58" s="1"/>
      <c r="Z58" s="1"/>
    </row>
    <row r="59" spans="1:26" ht="30"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30"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30"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30"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30"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30"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30"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3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30"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30"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30"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mergeCells count="13">
    <mergeCell ref="O27:Q27"/>
    <mergeCell ref="C10:D10"/>
    <mergeCell ref="C11:D13"/>
    <mergeCell ref="C15:I15"/>
    <mergeCell ref="K15:M15"/>
    <mergeCell ref="O15:P15"/>
    <mergeCell ref="C16:D16"/>
    <mergeCell ref="O16:P16"/>
    <mergeCell ref="O18:Q18"/>
    <mergeCell ref="O19:Q19"/>
    <mergeCell ref="O21:Q21"/>
    <mergeCell ref="H26:J26"/>
    <mergeCell ref="O26:Q26"/>
  </mergeCells>
  <dataValidations count="1">
    <dataValidation type="list" allowBlank="1" showErrorMessage="1" sqref="E17:E24">
      <formula1>$C$6:$C$8</formula1>
    </dataValidation>
  </dataValidations>
  <printOptions/>
  <pageMargins left="0.25" right="0.25" top="0.75" bottom="0.75" header="0" footer="0"/>
  <pageSetup fitToHeight="0" fitToWidth="1" horizontalDpi="600" verticalDpi="600" orientation="landscape"/>
  <drawing r:id="rId1"/>
</worksheet>
</file>

<file path=xl/worksheets/sheet6.xml><?xml version="1.0" encoding="utf-8"?>
<worksheet xmlns="http://schemas.openxmlformats.org/spreadsheetml/2006/main" xmlns:r="http://schemas.openxmlformats.org/officeDocument/2006/relationships">
  <sheetPr>
    <tabColor rgb="FFFF9770"/>
    <pageSetUpPr fitToPage="1"/>
  </sheetPr>
  <dimension ref="A1:Z1000"/>
  <sheetViews>
    <sheetView showGridLines="0" zoomScalePageLayoutView="0" workbookViewId="0" topLeftCell="A1">
      <selection activeCell="A1" sqref="A1"/>
    </sheetView>
  </sheetViews>
  <sheetFormatPr defaultColWidth="14.57421875" defaultRowHeight="15" customHeight="1"/>
  <cols>
    <col min="1" max="1" width="2.28125" style="0" customWidth="1"/>
    <col min="2" max="2" width="5.140625" style="0" customWidth="1"/>
    <col min="3" max="3" width="6.7109375" style="0" customWidth="1"/>
    <col min="4" max="4" width="62.28125" style="0" customWidth="1"/>
    <col min="5" max="5" width="19.421875" style="0" customWidth="1"/>
    <col min="6" max="6" width="4.7109375" style="0" customWidth="1"/>
    <col min="7" max="7" width="15.00390625" style="0" customWidth="1"/>
    <col min="8" max="8" width="3.28125" style="0" customWidth="1"/>
    <col min="9" max="9" width="10.421875" style="0" customWidth="1"/>
    <col min="10" max="10" width="3.28125" style="0" customWidth="1"/>
    <col min="11" max="13" width="17.421875" style="0" customWidth="1"/>
    <col min="14" max="14" width="7.7109375" style="0" customWidth="1"/>
    <col min="15" max="17" width="19.00390625" style="0" customWidth="1"/>
    <col min="18" max="16384" width="14.421875" style="0" customWidth="1"/>
  </cols>
  <sheetData>
    <row r="1" spans="1:26" ht="51.75" customHeight="1">
      <c r="A1" s="1"/>
      <c r="B1" s="2"/>
      <c r="C1" s="2"/>
      <c r="D1" s="3"/>
      <c r="E1" s="4"/>
      <c r="F1" s="2"/>
      <c r="G1" s="1"/>
      <c r="H1" s="2"/>
      <c r="I1" s="1"/>
      <c r="J1" s="2"/>
      <c r="K1" s="2"/>
      <c r="L1" s="2"/>
      <c r="M1" s="2"/>
      <c r="N1" s="1"/>
      <c r="O1" s="1"/>
      <c r="P1" s="1"/>
      <c r="Q1" s="1"/>
      <c r="R1" s="1"/>
      <c r="S1" s="1"/>
      <c r="T1" s="1"/>
      <c r="U1" s="1"/>
      <c r="V1" s="1"/>
      <c r="W1" s="1"/>
      <c r="X1" s="1"/>
      <c r="Y1" s="1"/>
      <c r="Z1" s="1"/>
    </row>
    <row r="2" spans="1:26" ht="6.75" customHeight="1" hidden="1">
      <c r="A2" s="1"/>
      <c r="B2" s="2"/>
      <c r="C2" s="2"/>
      <c r="D2" s="2"/>
      <c r="E2" s="4"/>
      <c r="F2" s="2"/>
      <c r="G2" s="1"/>
      <c r="H2" s="2"/>
      <c r="I2" s="1"/>
      <c r="J2" s="2"/>
      <c r="K2" s="2"/>
      <c r="L2" s="2"/>
      <c r="M2" s="2"/>
      <c r="N2" s="1"/>
      <c r="O2" s="1"/>
      <c r="P2" s="1"/>
      <c r="Q2" s="1"/>
      <c r="R2" s="1"/>
      <c r="S2" s="1"/>
      <c r="T2" s="1"/>
      <c r="U2" s="1"/>
      <c r="V2" s="1"/>
      <c r="W2" s="1"/>
      <c r="X2" s="1"/>
      <c r="Y2" s="1"/>
      <c r="Z2" s="1"/>
    </row>
    <row r="3" spans="1:26" ht="39.75" customHeight="1">
      <c r="A3" s="1"/>
      <c r="B3" s="1"/>
      <c r="C3" s="6"/>
      <c r="D3" s="7"/>
      <c r="E3" s="7"/>
      <c r="F3" s="8"/>
      <c r="G3" s="2"/>
      <c r="H3" s="91"/>
      <c r="I3" s="2"/>
      <c r="J3" s="2"/>
      <c r="K3" s="2"/>
      <c r="L3" s="2"/>
      <c r="M3" s="2"/>
      <c r="N3" s="1"/>
      <c r="O3" s="1"/>
      <c r="P3" s="1"/>
      <c r="Q3" s="1"/>
      <c r="R3" s="1"/>
      <c r="S3" s="1"/>
      <c r="T3" s="1"/>
      <c r="U3" s="1"/>
      <c r="V3" s="1"/>
      <c r="W3" s="1"/>
      <c r="X3" s="1"/>
      <c r="Y3" s="1"/>
      <c r="Z3" s="1"/>
    </row>
    <row r="4" spans="1:26" ht="21.75" customHeight="1">
      <c r="A4" s="2"/>
      <c r="B4" s="2"/>
      <c r="C4" s="92"/>
      <c r="D4" s="93"/>
      <c r="E4" s="2"/>
      <c r="F4" s="2"/>
      <c r="G4" s="2"/>
      <c r="H4" s="2"/>
      <c r="I4" s="2"/>
      <c r="J4" s="2"/>
      <c r="K4" s="2"/>
      <c r="L4" s="2"/>
      <c r="M4" s="2"/>
      <c r="N4" s="2"/>
      <c r="O4" s="2"/>
      <c r="P4" s="2"/>
      <c r="Q4" s="2"/>
      <c r="R4" s="2"/>
      <c r="S4" s="2"/>
      <c r="T4" s="2"/>
      <c r="U4" s="2"/>
      <c r="V4" s="2"/>
      <c r="W4" s="2"/>
      <c r="X4" s="1"/>
      <c r="Y4" s="1"/>
      <c r="Z4" s="1"/>
    </row>
    <row r="5" spans="1:26" ht="11.25" customHeight="1">
      <c r="A5" s="2"/>
      <c r="B5" s="94"/>
      <c r="C5" s="2"/>
      <c r="D5" s="2"/>
      <c r="E5" s="2"/>
      <c r="F5" s="2"/>
      <c r="G5" s="2"/>
      <c r="H5" s="2"/>
      <c r="I5" s="2"/>
      <c r="J5" s="2"/>
      <c r="K5" s="2"/>
      <c r="L5" s="2"/>
      <c r="M5" s="2"/>
      <c r="N5" s="2"/>
      <c r="O5" s="2"/>
      <c r="P5" s="2"/>
      <c r="Q5" s="2"/>
      <c r="R5" s="2"/>
      <c r="S5" s="2"/>
      <c r="T5" s="2"/>
      <c r="U5" s="2"/>
      <c r="V5" s="2"/>
      <c r="W5" s="2"/>
      <c r="X5" s="1"/>
      <c r="Y5" s="1"/>
      <c r="Z5" s="1"/>
    </row>
    <row r="6" spans="1:26" ht="15" hidden="1">
      <c r="A6" s="2"/>
      <c r="B6" s="94"/>
      <c r="C6" s="2" t="s">
        <v>140</v>
      </c>
      <c r="D6" s="2"/>
      <c r="E6" s="2"/>
      <c r="F6" s="2"/>
      <c r="G6" s="2"/>
      <c r="H6" s="2"/>
      <c r="I6" s="2"/>
      <c r="J6" s="2"/>
      <c r="K6" s="2"/>
      <c r="L6" s="2"/>
      <c r="M6" s="2"/>
      <c r="N6" s="2"/>
      <c r="O6" s="2"/>
      <c r="P6" s="2"/>
      <c r="Q6" s="2"/>
      <c r="R6" s="2"/>
      <c r="S6" s="2"/>
      <c r="T6" s="2"/>
      <c r="U6" s="2"/>
      <c r="V6" s="2"/>
      <c r="W6" s="2"/>
      <c r="X6" s="1"/>
      <c r="Y6" s="1"/>
      <c r="Z6" s="1"/>
    </row>
    <row r="7" spans="1:26" ht="15" hidden="1">
      <c r="A7" s="2"/>
      <c r="B7" s="94"/>
      <c r="C7" s="2" t="s">
        <v>141</v>
      </c>
      <c r="D7" s="2"/>
      <c r="E7" s="2"/>
      <c r="F7" s="2"/>
      <c r="G7" s="2"/>
      <c r="H7" s="2"/>
      <c r="I7" s="2"/>
      <c r="J7" s="2"/>
      <c r="K7" s="2"/>
      <c r="L7" s="2"/>
      <c r="M7" s="2"/>
      <c r="N7" s="2"/>
      <c r="O7" s="2"/>
      <c r="P7" s="2"/>
      <c r="Q7" s="2"/>
      <c r="R7" s="2"/>
      <c r="S7" s="2"/>
      <c r="T7" s="2"/>
      <c r="U7" s="2"/>
      <c r="V7" s="2"/>
      <c r="W7" s="2"/>
      <c r="X7" s="1"/>
      <c r="Y7" s="1"/>
      <c r="Z7" s="1"/>
    </row>
    <row r="8" spans="1:26" ht="15" hidden="1">
      <c r="A8" s="2"/>
      <c r="B8" s="2"/>
      <c r="C8" s="2" t="s">
        <v>142</v>
      </c>
      <c r="D8" s="2"/>
      <c r="E8" s="2"/>
      <c r="F8" s="2"/>
      <c r="G8" s="2"/>
      <c r="H8" s="2"/>
      <c r="I8" s="2"/>
      <c r="J8" s="2"/>
      <c r="K8" s="2"/>
      <c r="L8" s="2"/>
      <c r="M8" s="2"/>
      <c r="N8" s="2"/>
      <c r="O8" s="2"/>
      <c r="P8" s="2"/>
      <c r="Q8" s="2"/>
      <c r="R8" s="2"/>
      <c r="S8" s="2"/>
      <c r="T8" s="2"/>
      <c r="U8" s="2"/>
      <c r="V8" s="2"/>
      <c r="W8" s="2"/>
      <c r="X8" s="1"/>
      <c r="Y8" s="1"/>
      <c r="Z8" s="1"/>
    </row>
    <row r="9" spans="1:26" ht="12.75" customHeight="1">
      <c r="A9" s="2"/>
      <c r="B9" s="2"/>
      <c r="C9" s="2"/>
      <c r="D9" s="2"/>
      <c r="E9" s="2"/>
      <c r="F9" s="2"/>
      <c r="G9" s="2"/>
      <c r="H9" s="2"/>
      <c r="I9" s="2"/>
      <c r="J9" s="2"/>
      <c r="K9" s="2"/>
      <c r="L9" s="2"/>
      <c r="M9" s="2"/>
      <c r="N9" s="2"/>
      <c r="O9" s="2"/>
      <c r="P9" s="2"/>
      <c r="Q9" s="2"/>
      <c r="R9" s="2"/>
      <c r="S9" s="2"/>
      <c r="T9" s="2"/>
      <c r="U9" s="2"/>
      <c r="V9" s="2"/>
      <c r="W9" s="2"/>
      <c r="X9" s="2"/>
      <c r="Y9" s="2"/>
      <c r="Z9" s="2"/>
    </row>
    <row r="10" spans="1:26" ht="30" customHeight="1">
      <c r="A10" s="2"/>
      <c r="B10" s="2"/>
      <c r="C10" s="242" t="s">
        <v>143</v>
      </c>
      <c r="D10" s="243"/>
      <c r="E10" s="93"/>
      <c r="F10" s="93"/>
      <c r="G10" s="93"/>
      <c r="H10" s="93"/>
      <c r="I10" s="93"/>
      <c r="J10" s="93"/>
      <c r="K10" s="93"/>
      <c r="L10" s="93"/>
      <c r="M10" s="93"/>
      <c r="N10" s="2"/>
      <c r="O10" s="2"/>
      <c r="P10" s="2"/>
      <c r="Q10" s="2"/>
      <c r="R10" s="2"/>
      <c r="S10" s="2"/>
      <c r="T10" s="2"/>
      <c r="U10" s="2"/>
      <c r="V10" s="2"/>
      <c r="W10" s="2"/>
      <c r="X10" s="2"/>
      <c r="Y10" s="2"/>
      <c r="Z10" s="2"/>
    </row>
    <row r="11" spans="1:26" ht="30" customHeight="1">
      <c r="A11" s="2"/>
      <c r="B11" s="2"/>
      <c r="C11" s="244" t="s">
        <v>185</v>
      </c>
      <c r="D11" s="245"/>
      <c r="E11" s="93"/>
      <c r="F11" s="93"/>
      <c r="G11" s="93"/>
      <c r="H11" s="93"/>
      <c r="I11" s="95"/>
      <c r="J11" s="93"/>
      <c r="K11" s="93"/>
      <c r="L11" s="93"/>
      <c r="M11" s="93"/>
      <c r="N11" s="2"/>
      <c r="O11" s="2"/>
      <c r="P11" s="2"/>
      <c r="Q11" s="2"/>
      <c r="R11" s="2"/>
      <c r="S11" s="2"/>
      <c r="T11" s="2"/>
      <c r="U11" s="2"/>
      <c r="V11" s="2"/>
      <c r="W11" s="2"/>
      <c r="X11" s="2"/>
      <c r="Y11" s="2"/>
      <c r="Z11" s="2"/>
    </row>
    <row r="12" spans="1:26" ht="30" customHeight="1">
      <c r="A12" s="2"/>
      <c r="B12" s="2"/>
      <c r="C12" s="246"/>
      <c r="D12" s="247"/>
      <c r="E12" s="93"/>
      <c r="F12" s="93"/>
      <c r="G12" s="93"/>
      <c r="H12" s="93"/>
      <c r="I12" s="93"/>
      <c r="J12" s="93"/>
      <c r="K12" s="93"/>
      <c r="L12" s="93"/>
      <c r="M12" s="93"/>
      <c r="N12" s="2"/>
      <c r="O12" s="2"/>
      <c r="P12" s="3"/>
      <c r="Q12" s="2"/>
      <c r="R12" s="2"/>
      <c r="S12" s="2"/>
      <c r="T12" s="2"/>
      <c r="U12" s="2"/>
      <c r="V12" s="2"/>
      <c r="W12" s="2"/>
      <c r="X12" s="2"/>
      <c r="Y12" s="2"/>
      <c r="Z12" s="2"/>
    </row>
    <row r="13" spans="1:26" ht="30" customHeight="1">
      <c r="A13" s="2"/>
      <c r="B13" s="2"/>
      <c r="C13" s="248"/>
      <c r="D13" s="249"/>
      <c r="E13" s="93"/>
      <c r="F13" s="93"/>
      <c r="G13" s="93"/>
      <c r="H13" s="93"/>
      <c r="I13" s="93"/>
      <c r="J13" s="93"/>
      <c r="K13" s="93"/>
      <c r="L13" s="93"/>
      <c r="M13" s="93"/>
      <c r="N13" s="2"/>
      <c r="O13" s="2"/>
      <c r="P13" s="2"/>
      <c r="Q13" s="2"/>
      <c r="R13" s="2"/>
      <c r="S13" s="2"/>
      <c r="T13" s="2"/>
      <c r="U13" s="2"/>
      <c r="V13" s="2"/>
      <c r="W13" s="2"/>
      <c r="X13" s="2"/>
      <c r="Y13" s="2"/>
      <c r="Z13" s="2"/>
    </row>
    <row r="14" spans="1:26" ht="12.75" customHeight="1">
      <c r="A14" s="2"/>
      <c r="B14" s="2"/>
      <c r="C14" s="93"/>
      <c r="D14" s="93"/>
      <c r="E14" s="93"/>
      <c r="F14" s="93"/>
      <c r="G14" s="93"/>
      <c r="H14" s="93"/>
      <c r="I14" s="93"/>
      <c r="J14" s="93"/>
      <c r="K14" s="93"/>
      <c r="L14" s="93"/>
      <c r="M14" s="93"/>
      <c r="N14" s="2"/>
      <c r="O14" s="2"/>
      <c r="P14" s="2"/>
      <c r="Q14" s="2"/>
      <c r="R14" s="2"/>
      <c r="S14" s="2"/>
      <c r="T14" s="2"/>
      <c r="U14" s="2"/>
      <c r="V14" s="2"/>
      <c r="W14" s="2"/>
      <c r="X14" s="2"/>
      <c r="Y14" s="2"/>
      <c r="Z14" s="2"/>
    </row>
    <row r="15" spans="1:26" ht="30" customHeight="1">
      <c r="A15" s="2"/>
      <c r="B15" s="2"/>
      <c r="C15" s="250" t="s">
        <v>144</v>
      </c>
      <c r="D15" s="251"/>
      <c r="E15" s="251"/>
      <c r="F15" s="251"/>
      <c r="G15" s="251"/>
      <c r="H15" s="251"/>
      <c r="I15" s="252"/>
      <c r="J15" s="96"/>
      <c r="K15" s="253" t="s">
        <v>145</v>
      </c>
      <c r="L15" s="254"/>
      <c r="M15" s="255"/>
      <c r="N15" s="2"/>
      <c r="O15" s="256" t="s">
        <v>146</v>
      </c>
      <c r="P15" s="257"/>
      <c r="Q15" s="97" t="s">
        <v>147</v>
      </c>
      <c r="R15" s="2"/>
      <c r="S15" s="2"/>
      <c r="T15" s="2"/>
      <c r="U15" s="2"/>
      <c r="V15" s="2"/>
      <c r="W15" s="2"/>
      <c r="X15" s="2"/>
      <c r="Y15" s="2"/>
      <c r="Z15" s="2"/>
    </row>
    <row r="16" spans="1:26" ht="30" customHeight="1">
      <c r="A16" s="2"/>
      <c r="B16" s="2"/>
      <c r="C16" s="258" t="s">
        <v>148</v>
      </c>
      <c r="D16" s="259"/>
      <c r="E16" s="98" t="s">
        <v>149</v>
      </c>
      <c r="F16" s="99"/>
      <c r="G16" s="100" t="s">
        <v>150</v>
      </c>
      <c r="H16" s="99"/>
      <c r="I16" s="101" t="s">
        <v>147</v>
      </c>
      <c r="J16" s="96"/>
      <c r="K16" s="102" t="s">
        <v>140</v>
      </c>
      <c r="L16" s="98" t="s">
        <v>141</v>
      </c>
      <c r="M16" s="103" t="s">
        <v>142</v>
      </c>
      <c r="N16" s="2"/>
      <c r="O16" s="260">
        <v>100923</v>
      </c>
      <c r="P16" s="261"/>
      <c r="Q16" s="104">
        <v>0.03</v>
      </c>
      <c r="R16" s="2"/>
      <c r="S16" s="2"/>
      <c r="T16" s="2"/>
      <c r="U16" s="2"/>
      <c r="V16" s="2"/>
      <c r="W16" s="2"/>
      <c r="X16" s="2"/>
      <c r="Y16" s="2"/>
      <c r="Z16" s="2"/>
    </row>
    <row r="17" spans="1:26" ht="30" customHeight="1">
      <c r="A17" s="2"/>
      <c r="B17" s="2"/>
      <c r="C17" s="105" t="s">
        <v>151</v>
      </c>
      <c r="D17" s="106" t="s">
        <v>186</v>
      </c>
      <c r="E17" s="107" t="s">
        <v>142</v>
      </c>
      <c r="F17" s="108"/>
      <c r="G17" s="109">
        <v>1500</v>
      </c>
      <c r="H17" s="106"/>
      <c r="I17" s="110">
        <v>0.1</v>
      </c>
      <c r="J17" s="93"/>
      <c r="K17" s="111">
        <f>IF($E17=K$16,$G17*$I17,"")</f>
      </c>
      <c r="L17" s="112">
        <f>IF($E17=L$16,$G17*$I17,"")</f>
      </c>
      <c r="M17" s="113">
        <f>IF($E17=M$16,$G17*$I17,"")</f>
        <v>150</v>
      </c>
      <c r="N17" s="2"/>
      <c r="O17" s="93"/>
      <c r="P17" s="93"/>
      <c r="Q17" s="2"/>
      <c r="R17" s="2"/>
      <c r="S17" s="2"/>
      <c r="T17" s="2"/>
      <c r="U17" s="2"/>
      <c r="V17" s="2"/>
      <c r="W17" s="2"/>
      <c r="X17" s="2"/>
      <c r="Y17" s="2"/>
      <c r="Z17" s="2"/>
    </row>
    <row r="18" spans="1:26" ht="30" customHeight="1">
      <c r="A18" s="2"/>
      <c r="B18" s="2"/>
      <c r="C18" s="114" t="s">
        <v>152</v>
      </c>
      <c r="D18" s="115" t="s">
        <v>186</v>
      </c>
      <c r="E18" s="116" t="s">
        <v>141</v>
      </c>
      <c r="F18" s="117"/>
      <c r="G18" s="118">
        <v>5.25</v>
      </c>
      <c r="H18" s="115"/>
      <c r="I18" s="119">
        <v>0.9</v>
      </c>
      <c r="J18" s="93"/>
      <c r="K18" s="120">
        <f>IF($E18=K$16,$G18*$I18,"")</f>
      </c>
      <c r="L18" s="121">
        <f>IF($E18=L$16,$G18*$I18,"")</f>
        <v>4.7250000000000005</v>
      </c>
      <c r="M18" s="122">
        <f>IF($E18=M$16,$G18*$I18,"")</f>
      </c>
      <c r="N18" s="2"/>
      <c r="O18" s="250" t="s">
        <v>153</v>
      </c>
      <c r="P18" s="251"/>
      <c r="Q18" s="252"/>
      <c r="R18" s="2"/>
      <c r="S18" s="2"/>
      <c r="T18" s="2"/>
      <c r="U18" s="2"/>
      <c r="V18" s="2"/>
      <c r="W18" s="2"/>
      <c r="X18" s="2"/>
      <c r="Y18" s="2"/>
      <c r="Z18" s="2"/>
    </row>
    <row r="19" spans="1:26" ht="30" customHeight="1">
      <c r="A19" s="2"/>
      <c r="B19" s="2"/>
      <c r="C19" s="114" t="s">
        <v>154</v>
      </c>
      <c r="D19" s="115" t="s">
        <v>186</v>
      </c>
      <c r="E19" s="116" t="s">
        <v>141</v>
      </c>
      <c r="F19" s="117"/>
      <c r="G19" s="118">
        <v>6</v>
      </c>
      <c r="H19" s="115"/>
      <c r="I19" s="119">
        <v>0.9</v>
      </c>
      <c r="J19" s="93"/>
      <c r="K19" s="120">
        <f>IF($E19=K$16,$G19*$I19,"")</f>
      </c>
      <c r="L19" s="121">
        <f>IF($E19=L$16,$G19*$I19,"")</f>
        <v>5.4</v>
      </c>
      <c r="M19" s="122">
        <f>IF($E19=M$16,$G19*$I19,"")</f>
      </c>
      <c r="N19" s="2"/>
      <c r="O19" s="262">
        <f>ROUND(O16*Q16,0)</f>
        <v>3028</v>
      </c>
      <c r="P19" s="263"/>
      <c r="Q19" s="264"/>
      <c r="R19" s="2"/>
      <c r="S19" s="2"/>
      <c r="T19" s="2"/>
      <c r="U19" s="2"/>
      <c r="V19" s="2"/>
      <c r="W19" s="2"/>
      <c r="X19" s="2"/>
      <c r="Y19" s="2"/>
      <c r="Z19" s="2"/>
    </row>
    <row r="20" spans="1:26" ht="30" customHeight="1">
      <c r="A20" s="2"/>
      <c r="B20" s="2"/>
      <c r="C20" s="114" t="s">
        <v>155</v>
      </c>
      <c r="D20" s="115" t="s">
        <v>186</v>
      </c>
      <c r="E20" s="116" t="s">
        <v>141</v>
      </c>
      <c r="F20" s="117"/>
      <c r="G20" s="118">
        <v>10</v>
      </c>
      <c r="H20" s="115"/>
      <c r="I20" s="119">
        <v>0.5</v>
      </c>
      <c r="J20" s="93"/>
      <c r="K20" s="120">
        <f>IF($E20=K$16,$G20*$I20,"")</f>
      </c>
      <c r="L20" s="121">
        <f>IF($E20=L$16,$G20*$I20,"")</f>
        <v>5</v>
      </c>
      <c r="M20" s="122">
        <f>IF($E20=M$16,$G20*$I20,"")</f>
      </c>
      <c r="N20" s="2"/>
      <c r="O20" s="2"/>
      <c r="P20" s="2"/>
      <c r="Q20" s="2"/>
      <c r="R20" s="2"/>
      <c r="S20" s="2"/>
      <c r="T20" s="2"/>
      <c r="U20" s="2"/>
      <c r="V20" s="2"/>
      <c r="W20" s="2"/>
      <c r="X20" s="2"/>
      <c r="Y20" s="2"/>
      <c r="Z20" s="2"/>
    </row>
    <row r="21" spans="1:26" ht="30" customHeight="1">
      <c r="A21" s="2"/>
      <c r="B21" s="2"/>
      <c r="C21" s="114" t="s">
        <v>156</v>
      </c>
      <c r="D21" s="115" t="s">
        <v>186</v>
      </c>
      <c r="E21" s="116" t="s">
        <v>140</v>
      </c>
      <c r="F21" s="117"/>
      <c r="G21" s="118">
        <v>12</v>
      </c>
      <c r="H21" s="115"/>
      <c r="I21" s="119">
        <v>0.9</v>
      </c>
      <c r="J21" s="93"/>
      <c r="K21" s="120">
        <f>IF($E21=K$16,$G21*$I21,"")</f>
        <v>10.8</v>
      </c>
      <c r="L21" s="121">
        <f>IF($E21=L$16,$G21*$I21,"")</f>
      </c>
      <c r="M21" s="122">
        <f>IF($E21=M$16,$G21*$I21,"")</f>
      </c>
      <c r="N21" s="2"/>
      <c r="O21" s="265" t="s">
        <v>157</v>
      </c>
      <c r="P21" s="257"/>
      <c r="Q21" s="266"/>
      <c r="R21" s="2"/>
      <c r="S21" s="2"/>
      <c r="T21" s="2"/>
      <c r="U21" s="2"/>
      <c r="V21" s="2"/>
      <c r="W21" s="2"/>
      <c r="X21" s="2"/>
      <c r="Y21" s="2"/>
      <c r="Z21" s="2"/>
    </row>
    <row r="22" spans="1:26" ht="30" customHeight="1">
      <c r="A22" s="2"/>
      <c r="B22" s="2"/>
      <c r="C22" s="114" t="s">
        <v>158</v>
      </c>
      <c r="D22" s="115" t="s">
        <v>186</v>
      </c>
      <c r="E22" s="116" t="s">
        <v>140</v>
      </c>
      <c r="F22" s="117"/>
      <c r="G22" s="118">
        <v>25</v>
      </c>
      <c r="H22" s="115"/>
      <c r="I22" s="119">
        <v>0.4</v>
      </c>
      <c r="J22" s="93"/>
      <c r="K22" s="120">
        <f>IF($E22=K$16,$G22*$I22,"")</f>
        <v>10</v>
      </c>
      <c r="L22" s="121">
        <f>IF($E22=L$16,$G22*$I22,"")</f>
      </c>
      <c r="M22" s="122">
        <f>IF($E22=M$16,$G22*$I22,"")</f>
      </c>
      <c r="N22" s="2"/>
      <c r="O22" s="126" t="s">
        <v>140</v>
      </c>
      <c r="P22" s="127" t="s">
        <v>141</v>
      </c>
      <c r="Q22" s="128" t="s">
        <v>142</v>
      </c>
      <c r="R22" s="2"/>
      <c r="S22" s="2"/>
      <c r="T22" s="2"/>
      <c r="U22" s="2"/>
      <c r="V22" s="2"/>
      <c r="W22" s="2"/>
      <c r="X22" s="2"/>
      <c r="Y22" s="2"/>
      <c r="Z22" s="2"/>
    </row>
    <row r="23" spans="1:26" ht="30" customHeight="1">
      <c r="A23" s="2"/>
      <c r="B23" s="2"/>
      <c r="C23" s="114" t="s">
        <v>159</v>
      </c>
      <c r="D23" s="115" t="s">
        <v>186</v>
      </c>
      <c r="E23" s="116" t="s">
        <v>140</v>
      </c>
      <c r="F23" s="117"/>
      <c r="G23" s="118">
        <v>10</v>
      </c>
      <c r="H23" s="115"/>
      <c r="I23" s="119">
        <v>0.25</v>
      </c>
      <c r="J23" s="93"/>
      <c r="K23" s="120">
        <f>IF($E23=K$16,$G23*$I23,"")</f>
        <v>2.5</v>
      </c>
      <c r="L23" s="121">
        <f>IF($E23=L$16,$G23*$I23,"")</f>
      </c>
      <c r="M23" s="122">
        <f>IF($E23=M$16,$G23*$I23,"")</f>
      </c>
      <c r="N23" s="2"/>
      <c r="O23" s="129">
        <f>K26*$O$19</f>
        <v>70552.40000000001</v>
      </c>
      <c r="P23" s="130">
        <f>L26*$O$19</f>
        <v>45798.5</v>
      </c>
      <c r="Q23" s="131">
        <f>M26*$O$19</f>
        <v>454200</v>
      </c>
      <c r="R23" s="2"/>
      <c r="S23" s="2"/>
      <c r="T23" s="2"/>
      <c r="U23" s="2"/>
      <c r="V23" s="2"/>
      <c r="W23" s="2"/>
      <c r="X23" s="2"/>
      <c r="Y23" s="2"/>
      <c r="Z23" s="2"/>
    </row>
    <row r="24" spans="1:26" ht="30" customHeight="1">
      <c r="A24" s="2"/>
      <c r="B24" s="2"/>
      <c r="C24" s="132" t="s">
        <v>160</v>
      </c>
      <c r="D24" s="133" t="s">
        <v>186</v>
      </c>
      <c r="E24" s="134"/>
      <c r="F24" s="135"/>
      <c r="G24" s="136"/>
      <c r="H24" s="133"/>
      <c r="I24" s="137"/>
      <c r="J24" s="93"/>
      <c r="K24" s="138">
        <f>IF($E24=K$16,$G24*$I24,"")</f>
      </c>
      <c r="L24" s="139">
        <f>IF($E24=L$16,$G24*$I24,"")</f>
      </c>
      <c r="M24" s="140">
        <f>IF($E24=M$16,$G24*$I24,"")</f>
      </c>
      <c r="N24" s="2"/>
      <c r="O24" s="1"/>
      <c r="P24" s="1"/>
      <c r="Q24" s="1"/>
      <c r="R24" s="2"/>
      <c r="S24" s="2"/>
      <c r="T24" s="2"/>
      <c r="U24" s="2"/>
      <c r="V24" s="2"/>
      <c r="W24" s="3"/>
      <c r="X24" s="2"/>
      <c r="Y24" s="2"/>
      <c r="Z24" s="2"/>
    </row>
    <row r="25" spans="1:26" ht="9" customHeight="1">
      <c r="A25" s="2"/>
      <c r="B25" s="2"/>
      <c r="C25" s="93"/>
      <c r="D25" s="93"/>
      <c r="E25" s="93"/>
      <c r="F25" s="93"/>
      <c r="G25" s="93"/>
      <c r="H25" s="93"/>
      <c r="I25" s="93"/>
      <c r="J25" s="93"/>
      <c r="K25" s="141"/>
      <c r="L25" s="141"/>
      <c r="M25" s="141"/>
      <c r="N25" s="2"/>
      <c r="O25" s="1"/>
      <c r="P25" s="1"/>
      <c r="Q25" s="1"/>
      <c r="R25" s="2"/>
      <c r="S25" s="2"/>
      <c r="T25" s="2"/>
      <c r="U25" s="2"/>
      <c r="V25" s="2"/>
      <c r="W25" s="2"/>
      <c r="X25" s="2"/>
      <c r="Y25" s="2"/>
      <c r="Z25" s="2"/>
    </row>
    <row r="26" spans="1:26" ht="36" customHeight="1">
      <c r="A26" s="2"/>
      <c r="B26" s="2"/>
      <c r="C26" s="93"/>
      <c r="D26" s="93"/>
      <c r="E26" s="93"/>
      <c r="F26" s="93"/>
      <c r="G26" s="93"/>
      <c r="H26" s="267" t="s">
        <v>161</v>
      </c>
      <c r="I26" s="268"/>
      <c r="J26" s="269"/>
      <c r="K26" s="142">
        <f>SUM(K17:K24)</f>
        <v>23.3</v>
      </c>
      <c r="L26" s="142">
        <f>SUM(L17:L24)</f>
        <v>15.125</v>
      </c>
      <c r="M26" s="143">
        <f>SUM(M17:M24)</f>
        <v>150</v>
      </c>
      <c r="N26" s="2"/>
      <c r="O26" s="270" t="s">
        <v>162</v>
      </c>
      <c r="P26" s="240"/>
      <c r="Q26" s="241"/>
      <c r="R26" s="2"/>
      <c r="S26" s="2"/>
      <c r="T26" s="2"/>
      <c r="U26" s="2"/>
      <c r="V26" s="2"/>
      <c r="W26" s="2"/>
      <c r="X26" s="2"/>
      <c r="Y26" s="2"/>
      <c r="Z26" s="2"/>
    </row>
    <row r="27" spans="1:26" ht="43.5" customHeight="1">
      <c r="A27" s="2"/>
      <c r="B27" s="164"/>
      <c r="C27" s="2"/>
      <c r="D27" s="1"/>
      <c r="E27" s="1"/>
      <c r="F27" s="93"/>
      <c r="G27" s="93"/>
      <c r="H27" s="93"/>
      <c r="I27" s="93"/>
      <c r="J27" s="93"/>
      <c r="K27" s="141"/>
      <c r="L27" s="141"/>
      <c r="M27" s="141"/>
      <c r="N27" s="2"/>
      <c r="O27" s="239">
        <f>SUM(O23:Q23)</f>
        <v>570550.9</v>
      </c>
      <c r="P27" s="240"/>
      <c r="Q27" s="241"/>
      <c r="R27" s="2"/>
      <c r="S27" s="2"/>
      <c r="T27" s="2"/>
      <c r="U27" s="2"/>
      <c r="V27" s="2"/>
      <c r="W27" s="2"/>
      <c r="X27" s="2"/>
      <c r="Y27" s="2"/>
      <c r="Z27" s="2"/>
    </row>
    <row r="28" spans="1:26" ht="30" customHeight="1">
      <c r="A28" s="2"/>
      <c r="B28" s="2"/>
      <c r="C28" s="2"/>
      <c r="D28" s="1"/>
      <c r="E28" s="1"/>
      <c r="F28" s="93"/>
      <c r="G28" s="93"/>
      <c r="H28" s="93"/>
      <c r="I28" s="93"/>
      <c r="J28" s="93"/>
      <c r="K28" s="141"/>
      <c r="L28" s="141"/>
      <c r="M28" s="141"/>
      <c r="N28" s="2"/>
      <c r="O28" s="2"/>
      <c r="P28" s="2"/>
      <c r="Q28" s="2"/>
      <c r="R28" s="2"/>
      <c r="S28" s="2"/>
      <c r="T28" s="2"/>
      <c r="U28" s="2"/>
      <c r="V28" s="2"/>
      <c r="W28" s="2"/>
      <c r="X28" s="2"/>
      <c r="Y28" s="2"/>
      <c r="Z28" s="2"/>
    </row>
    <row r="29" spans="1:26" ht="30" customHeight="1">
      <c r="A29" s="144"/>
      <c r="B29" s="144"/>
      <c r="C29" s="145" t="s">
        <v>187</v>
      </c>
      <c r="D29" s="146"/>
      <c r="E29" s="146"/>
      <c r="F29" s="146"/>
      <c r="G29" s="146"/>
      <c r="H29" s="146"/>
      <c r="I29" s="146"/>
      <c r="J29" s="146"/>
      <c r="K29" s="147"/>
      <c r="L29" s="147"/>
      <c r="M29" s="147"/>
      <c r="N29" s="148"/>
      <c r="O29" s="148"/>
      <c r="P29" s="148"/>
      <c r="Q29" s="149"/>
      <c r="R29" s="144"/>
      <c r="S29" s="144"/>
      <c r="T29" s="144"/>
      <c r="U29" s="144"/>
      <c r="V29" s="144"/>
      <c r="W29" s="144"/>
      <c r="X29" s="144"/>
      <c r="Y29" s="144"/>
      <c r="Z29" s="144"/>
    </row>
    <row r="30" spans="1:26" ht="12.75" customHeight="1">
      <c r="A30" s="2"/>
      <c r="B30" s="2"/>
      <c r="C30" s="150"/>
      <c r="D30" s="151"/>
      <c r="E30" s="151"/>
      <c r="F30" s="151"/>
      <c r="G30" s="151"/>
      <c r="H30" s="151"/>
      <c r="I30" s="151"/>
      <c r="J30" s="151"/>
      <c r="K30" s="151"/>
      <c r="L30" s="151"/>
      <c r="M30" s="151"/>
      <c r="N30" s="152"/>
      <c r="O30" s="152"/>
      <c r="P30" s="152"/>
      <c r="Q30" s="153"/>
      <c r="R30" s="2"/>
      <c r="S30" s="2"/>
      <c r="T30" s="2"/>
      <c r="U30" s="2"/>
      <c r="V30" s="2"/>
      <c r="W30" s="2"/>
      <c r="X30" s="2"/>
      <c r="Y30" s="2"/>
      <c r="Z30" s="2"/>
    </row>
    <row r="31" spans="1:26" ht="21" customHeight="1">
      <c r="A31" s="2"/>
      <c r="B31" s="2"/>
      <c r="C31" s="154"/>
      <c r="D31" s="155" t="s">
        <v>188</v>
      </c>
      <c r="E31" s="17"/>
      <c r="F31" s="17"/>
      <c r="G31" s="17"/>
      <c r="H31" s="93"/>
      <c r="I31" s="93"/>
      <c r="J31" s="93"/>
      <c r="K31" s="1"/>
      <c r="L31" s="1"/>
      <c r="M31" s="1"/>
      <c r="N31" s="2"/>
      <c r="O31" s="2"/>
      <c r="P31" s="2"/>
      <c r="Q31" s="156"/>
      <c r="R31" s="2"/>
      <c r="S31" s="2"/>
      <c r="T31" s="2"/>
      <c r="U31" s="2"/>
      <c r="V31" s="2"/>
      <c r="W31" s="2"/>
      <c r="X31" s="2"/>
      <c r="Y31" s="2"/>
      <c r="Z31" s="2"/>
    </row>
    <row r="32" spans="1:26" ht="21" customHeight="1">
      <c r="A32" s="2"/>
      <c r="B32" s="2"/>
      <c r="C32" s="157"/>
      <c r="D32" s="155" t="s">
        <v>165</v>
      </c>
      <c r="E32" s="17"/>
      <c r="F32" s="17"/>
      <c r="G32" s="17"/>
      <c r="H32" s="2"/>
      <c r="I32" s="2"/>
      <c r="J32" s="2"/>
      <c r="K32" s="2"/>
      <c r="L32" s="2"/>
      <c r="M32" s="2"/>
      <c r="N32" s="2"/>
      <c r="O32" s="2"/>
      <c r="P32" s="2"/>
      <c r="Q32" s="156"/>
      <c r="R32" s="2"/>
      <c r="S32" s="2"/>
      <c r="T32" s="2"/>
      <c r="U32" s="2"/>
      <c r="V32" s="2"/>
      <c r="W32" s="2"/>
      <c r="X32" s="2"/>
      <c r="Y32" s="2"/>
      <c r="Z32" s="2"/>
    </row>
    <row r="33" spans="1:26" ht="21" customHeight="1">
      <c r="A33" s="2"/>
      <c r="B33" s="2"/>
      <c r="C33" s="157"/>
      <c r="D33" s="155" t="s">
        <v>166</v>
      </c>
      <c r="E33" s="17"/>
      <c r="F33" s="17"/>
      <c r="G33" s="17"/>
      <c r="H33" s="2"/>
      <c r="I33" s="2"/>
      <c r="J33" s="2"/>
      <c r="K33" s="2"/>
      <c r="L33" s="2"/>
      <c r="M33" s="2"/>
      <c r="N33" s="2"/>
      <c r="O33" s="2"/>
      <c r="P33" s="2"/>
      <c r="Q33" s="156"/>
      <c r="R33" s="2"/>
      <c r="S33" s="2"/>
      <c r="T33" s="2"/>
      <c r="U33" s="2"/>
      <c r="V33" s="2"/>
      <c r="W33" s="2"/>
      <c r="X33" s="2"/>
      <c r="Y33" s="2"/>
      <c r="Z33" s="2"/>
    </row>
    <row r="34" spans="1:26" ht="9" customHeight="1">
      <c r="A34" s="2"/>
      <c r="B34" s="2"/>
      <c r="C34" s="154"/>
      <c r="D34" s="158"/>
      <c r="E34" s="17"/>
      <c r="F34" s="17"/>
      <c r="G34" s="17"/>
      <c r="H34" s="93"/>
      <c r="I34" s="93"/>
      <c r="J34" s="93"/>
      <c r="K34" s="141"/>
      <c r="L34" s="141"/>
      <c r="M34" s="141"/>
      <c r="N34" s="2"/>
      <c r="O34" s="1"/>
      <c r="P34" s="1"/>
      <c r="Q34" s="159"/>
      <c r="R34" s="2"/>
      <c r="S34" s="2"/>
      <c r="T34" s="2"/>
      <c r="U34" s="2"/>
      <c r="V34" s="2"/>
      <c r="W34" s="2"/>
      <c r="X34" s="2"/>
      <c r="Y34" s="2"/>
      <c r="Z34" s="2"/>
    </row>
    <row r="35" spans="1:26" ht="21" customHeight="1">
      <c r="A35" s="2"/>
      <c r="B35" s="2"/>
      <c r="C35" s="157"/>
      <c r="D35" s="155" t="s">
        <v>189</v>
      </c>
      <c r="E35" s="17"/>
      <c r="F35" s="17"/>
      <c r="G35" s="17"/>
      <c r="H35" s="2"/>
      <c r="I35" s="2"/>
      <c r="J35" s="2"/>
      <c r="K35" s="2"/>
      <c r="L35" s="2"/>
      <c r="M35" s="2"/>
      <c r="N35" s="2"/>
      <c r="O35" s="2"/>
      <c r="P35" s="2"/>
      <c r="Q35" s="156"/>
      <c r="R35" s="2"/>
      <c r="S35" s="2"/>
      <c r="T35" s="2"/>
      <c r="U35" s="2"/>
      <c r="V35" s="2"/>
      <c r="W35" s="2"/>
      <c r="X35" s="2"/>
      <c r="Y35" s="2"/>
      <c r="Z35" s="2"/>
    </row>
    <row r="36" spans="1:26" ht="21" customHeight="1">
      <c r="A36" s="2"/>
      <c r="B36" s="2"/>
      <c r="C36" s="157"/>
      <c r="D36" s="155" t="s">
        <v>168</v>
      </c>
      <c r="E36" s="17"/>
      <c r="F36" s="17"/>
      <c r="G36" s="17"/>
      <c r="H36" s="2"/>
      <c r="I36" s="2"/>
      <c r="J36" s="2"/>
      <c r="K36" s="2"/>
      <c r="L36" s="2"/>
      <c r="M36" s="2"/>
      <c r="N36" s="2"/>
      <c r="O36" s="2"/>
      <c r="P36" s="2"/>
      <c r="Q36" s="156"/>
      <c r="R36" s="2"/>
      <c r="S36" s="2"/>
      <c r="T36" s="2"/>
      <c r="U36" s="2"/>
      <c r="V36" s="2"/>
      <c r="W36" s="2"/>
      <c r="X36" s="2"/>
      <c r="Y36" s="2"/>
      <c r="Z36" s="2"/>
    </row>
    <row r="37" spans="1:26" ht="21" customHeight="1">
      <c r="A37" s="2"/>
      <c r="B37" s="2"/>
      <c r="C37" s="157"/>
      <c r="D37" s="155" t="s">
        <v>169</v>
      </c>
      <c r="E37" s="17"/>
      <c r="F37" s="17"/>
      <c r="G37" s="17"/>
      <c r="H37" s="2"/>
      <c r="I37" s="2"/>
      <c r="J37" s="2"/>
      <c r="K37" s="2"/>
      <c r="L37" s="2"/>
      <c r="M37" s="2"/>
      <c r="N37" s="2"/>
      <c r="O37" s="2"/>
      <c r="P37" s="2"/>
      <c r="Q37" s="156"/>
      <c r="R37" s="2"/>
      <c r="S37" s="2"/>
      <c r="T37" s="2"/>
      <c r="U37" s="2"/>
      <c r="V37" s="2"/>
      <c r="W37" s="2"/>
      <c r="X37" s="2"/>
      <c r="Y37" s="2"/>
      <c r="Z37" s="2"/>
    </row>
    <row r="38" spans="1:26" ht="21" customHeight="1">
      <c r="A38" s="2"/>
      <c r="B38" s="2"/>
      <c r="C38" s="157"/>
      <c r="D38" s="155" t="s">
        <v>170</v>
      </c>
      <c r="E38" s="17"/>
      <c r="F38" s="17"/>
      <c r="G38" s="17"/>
      <c r="H38" s="2"/>
      <c r="I38" s="2"/>
      <c r="J38" s="2"/>
      <c r="K38" s="2"/>
      <c r="L38" s="2"/>
      <c r="M38" s="2"/>
      <c r="N38" s="2"/>
      <c r="O38" s="2"/>
      <c r="P38" s="2"/>
      <c r="Q38" s="156"/>
      <c r="R38" s="2"/>
      <c r="S38" s="2"/>
      <c r="T38" s="2"/>
      <c r="U38" s="2"/>
      <c r="V38" s="2"/>
      <c r="W38" s="2"/>
      <c r="X38" s="2"/>
      <c r="Y38" s="2"/>
      <c r="Z38" s="2"/>
    </row>
    <row r="39" spans="1:26" ht="9" customHeight="1">
      <c r="A39" s="2"/>
      <c r="B39" s="2"/>
      <c r="C39" s="154"/>
      <c r="D39" s="158"/>
      <c r="E39" s="17"/>
      <c r="F39" s="17"/>
      <c r="G39" s="17"/>
      <c r="H39" s="93"/>
      <c r="I39" s="93"/>
      <c r="J39" s="93"/>
      <c r="K39" s="141"/>
      <c r="L39" s="141"/>
      <c r="M39" s="141"/>
      <c r="N39" s="2"/>
      <c r="O39" s="1"/>
      <c r="P39" s="1"/>
      <c r="Q39" s="159"/>
      <c r="R39" s="2"/>
      <c r="S39" s="2"/>
      <c r="T39" s="2"/>
      <c r="U39" s="2"/>
      <c r="V39" s="2"/>
      <c r="W39" s="2"/>
      <c r="X39" s="2"/>
      <c r="Y39" s="2"/>
      <c r="Z39" s="2"/>
    </row>
    <row r="40" spans="1:26" ht="21" customHeight="1">
      <c r="A40" s="2"/>
      <c r="B40" s="2"/>
      <c r="C40" s="157"/>
      <c r="D40" s="155" t="s">
        <v>190</v>
      </c>
      <c r="E40" s="17"/>
      <c r="F40" s="17"/>
      <c r="G40" s="17"/>
      <c r="H40" s="2"/>
      <c r="I40" s="2"/>
      <c r="J40" s="2"/>
      <c r="K40" s="2"/>
      <c r="L40" s="2"/>
      <c r="M40" s="2"/>
      <c r="N40" s="2"/>
      <c r="O40" s="2"/>
      <c r="P40" s="2"/>
      <c r="Q40" s="156"/>
      <c r="R40" s="2"/>
      <c r="S40" s="2"/>
      <c r="T40" s="2"/>
      <c r="U40" s="2"/>
      <c r="V40" s="2"/>
      <c r="W40" s="2"/>
      <c r="X40" s="2"/>
      <c r="Y40" s="2"/>
      <c r="Z40" s="2"/>
    </row>
    <row r="41" spans="1:26" ht="21" customHeight="1">
      <c r="A41" s="2"/>
      <c r="B41" s="2"/>
      <c r="C41" s="157"/>
      <c r="D41" s="155" t="s">
        <v>191</v>
      </c>
      <c r="E41" s="17"/>
      <c r="F41" s="17"/>
      <c r="G41" s="17"/>
      <c r="H41" s="2"/>
      <c r="I41" s="2"/>
      <c r="J41" s="2"/>
      <c r="K41" s="2"/>
      <c r="L41" s="2"/>
      <c r="M41" s="2"/>
      <c r="N41" s="2"/>
      <c r="O41" s="2"/>
      <c r="P41" s="2"/>
      <c r="Q41" s="156"/>
      <c r="R41" s="2"/>
      <c r="S41" s="2"/>
      <c r="T41" s="2"/>
      <c r="U41" s="2"/>
      <c r="V41" s="2"/>
      <c r="W41" s="2"/>
      <c r="X41" s="2"/>
      <c r="Y41" s="2"/>
      <c r="Z41" s="2"/>
    </row>
    <row r="42" spans="1:26" ht="21" customHeight="1">
      <c r="A42" s="2"/>
      <c r="B42" s="2"/>
      <c r="C42" s="157"/>
      <c r="D42" s="155" t="s">
        <v>192</v>
      </c>
      <c r="E42" s="17"/>
      <c r="F42" s="17"/>
      <c r="G42" s="17"/>
      <c r="H42" s="2"/>
      <c r="I42" s="2"/>
      <c r="J42" s="2"/>
      <c r="K42" s="2"/>
      <c r="L42" s="2"/>
      <c r="M42" s="2"/>
      <c r="N42" s="2"/>
      <c r="O42" s="2"/>
      <c r="P42" s="2"/>
      <c r="Q42" s="156"/>
      <c r="R42" s="2"/>
      <c r="S42" s="2"/>
      <c r="T42" s="2"/>
      <c r="U42" s="2"/>
      <c r="V42" s="2"/>
      <c r="W42" s="2"/>
      <c r="X42" s="2"/>
      <c r="Y42" s="2"/>
      <c r="Z42" s="2"/>
    </row>
    <row r="43" spans="1:26" ht="21" customHeight="1">
      <c r="A43" s="1"/>
      <c r="B43" s="1"/>
      <c r="C43" s="160"/>
      <c r="D43" s="155" t="s">
        <v>193</v>
      </c>
      <c r="E43" s="17"/>
      <c r="F43" s="17"/>
      <c r="G43" s="17"/>
      <c r="H43" s="1"/>
      <c r="I43" s="1"/>
      <c r="J43" s="1"/>
      <c r="K43" s="1"/>
      <c r="L43" s="1"/>
      <c r="M43" s="1"/>
      <c r="N43" s="1"/>
      <c r="O43" s="1"/>
      <c r="P43" s="1"/>
      <c r="Q43" s="159"/>
      <c r="R43" s="1"/>
      <c r="S43" s="1"/>
      <c r="T43" s="1"/>
      <c r="U43" s="1"/>
      <c r="V43" s="1"/>
      <c r="W43" s="1"/>
      <c r="X43" s="1"/>
      <c r="Y43" s="1"/>
      <c r="Z43" s="1"/>
    </row>
    <row r="44" spans="1:26" ht="21" customHeight="1">
      <c r="A44" s="1"/>
      <c r="B44" s="1"/>
      <c r="C44" s="160"/>
      <c r="D44" s="155" t="s">
        <v>175</v>
      </c>
      <c r="E44" s="17"/>
      <c r="F44" s="17"/>
      <c r="G44" s="17"/>
      <c r="H44" s="1"/>
      <c r="I44" s="1"/>
      <c r="J44" s="1"/>
      <c r="K44" s="1"/>
      <c r="L44" s="1"/>
      <c r="M44" s="1"/>
      <c r="N44" s="1"/>
      <c r="O44" s="1"/>
      <c r="P44" s="1"/>
      <c r="Q44" s="159"/>
      <c r="R44" s="1"/>
      <c r="S44" s="1"/>
      <c r="T44" s="1"/>
      <c r="U44" s="1"/>
      <c r="V44" s="1"/>
      <c r="W44" s="1"/>
      <c r="X44" s="1"/>
      <c r="Y44" s="1"/>
      <c r="Z44" s="1"/>
    </row>
    <row r="45" spans="1:26" ht="9" customHeight="1">
      <c r="A45" s="1"/>
      <c r="B45" s="1"/>
      <c r="C45" s="160"/>
      <c r="D45" s="155"/>
      <c r="E45" s="17"/>
      <c r="F45" s="17"/>
      <c r="G45" s="17"/>
      <c r="H45" s="1"/>
      <c r="I45" s="1"/>
      <c r="J45" s="1"/>
      <c r="K45" s="1"/>
      <c r="L45" s="1"/>
      <c r="M45" s="1"/>
      <c r="N45" s="1"/>
      <c r="O45" s="1"/>
      <c r="P45" s="1"/>
      <c r="Q45" s="159"/>
      <c r="R45" s="1"/>
      <c r="S45" s="1"/>
      <c r="T45" s="1"/>
      <c r="U45" s="1"/>
      <c r="V45" s="1"/>
      <c r="W45" s="1"/>
      <c r="X45" s="1"/>
      <c r="Y45" s="1"/>
      <c r="Z45" s="1"/>
    </row>
    <row r="46" spans="1:26" ht="21" customHeight="1">
      <c r="A46" s="1"/>
      <c r="B46" s="1"/>
      <c r="C46" s="160"/>
      <c r="D46" s="155" t="s">
        <v>194</v>
      </c>
      <c r="E46" s="17"/>
      <c r="F46" s="17"/>
      <c r="G46" s="17"/>
      <c r="H46" s="1"/>
      <c r="I46" s="1"/>
      <c r="J46" s="1"/>
      <c r="K46" s="1"/>
      <c r="L46" s="1"/>
      <c r="M46" s="1"/>
      <c r="N46" s="1"/>
      <c r="O46" s="1"/>
      <c r="P46" s="1"/>
      <c r="Q46" s="159"/>
      <c r="R46" s="1"/>
      <c r="S46" s="1"/>
      <c r="T46" s="1"/>
      <c r="U46" s="1"/>
      <c r="V46" s="1"/>
      <c r="W46" s="1"/>
      <c r="X46" s="1"/>
      <c r="Y46" s="1"/>
      <c r="Z46" s="1"/>
    </row>
    <row r="47" spans="1:26" ht="21" customHeight="1">
      <c r="A47" s="1"/>
      <c r="B47" s="1"/>
      <c r="C47" s="160"/>
      <c r="D47" s="155" t="s">
        <v>177</v>
      </c>
      <c r="E47" s="17"/>
      <c r="F47" s="17"/>
      <c r="G47" s="17"/>
      <c r="H47" s="1"/>
      <c r="I47" s="1"/>
      <c r="J47" s="1"/>
      <c r="K47" s="1"/>
      <c r="L47" s="1"/>
      <c r="M47" s="1"/>
      <c r="N47" s="1"/>
      <c r="O47" s="1"/>
      <c r="P47" s="1"/>
      <c r="Q47" s="159"/>
      <c r="R47" s="1"/>
      <c r="S47" s="1"/>
      <c r="T47" s="1"/>
      <c r="U47" s="1"/>
      <c r="V47" s="1"/>
      <c r="W47" s="1"/>
      <c r="X47" s="1"/>
      <c r="Y47" s="1"/>
      <c r="Z47" s="1"/>
    </row>
    <row r="48" spans="1:26" ht="21" customHeight="1">
      <c r="A48" s="1"/>
      <c r="B48" s="1"/>
      <c r="C48" s="160"/>
      <c r="D48" s="155" t="s">
        <v>178</v>
      </c>
      <c r="E48" s="17"/>
      <c r="F48" s="17"/>
      <c r="G48" s="17"/>
      <c r="H48" s="1"/>
      <c r="I48" s="1"/>
      <c r="J48" s="1"/>
      <c r="K48" s="1"/>
      <c r="L48" s="1"/>
      <c r="M48" s="1"/>
      <c r="N48" s="1"/>
      <c r="O48" s="1"/>
      <c r="P48" s="1"/>
      <c r="Q48" s="159"/>
      <c r="R48" s="1"/>
      <c r="S48" s="1"/>
      <c r="T48" s="1"/>
      <c r="U48" s="1"/>
      <c r="V48" s="1"/>
      <c r="W48" s="1"/>
      <c r="X48" s="1"/>
      <c r="Y48" s="1"/>
      <c r="Z48" s="1"/>
    </row>
    <row r="49" spans="1:26" ht="21" customHeight="1">
      <c r="A49" s="1"/>
      <c r="B49" s="1"/>
      <c r="C49" s="160"/>
      <c r="D49" s="155" t="s">
        <v>195</v>
      </c>
      <c r="E49" s="17"/>
      <c r="F49" s="17"/>
      <c r="G49" s="17"/>
      <c r="H49" s="1"/>
      <c r="I49" s="1"/>
      <c r="J49" s="1"/>
      <c r="K49" s="1"/>
      <c r="L49" s="1"/>
      <c r="M49" s="1"/>
      <c r="N49" s="1"/>
      <c r="O49" s="1"/>
      <c r="P49" s="1"/>
      <c r="Q49" s="159"/>
      <c r="R49" s="1"/>
      <c r="S49" s="1"/>
      <c r="T49" s="1"/>
      <c r="U49" s="1"/>
      <c r="V49" s="1"/>
      <c r="W49" s="1"/>
      <c r="X49" s="1"/>
      <c r="Y49" s="1"/>
      <c r="Z49" s="1"/>
    </row>
    <row r="50" spans="1:26" ht="9" customHeight="1">
      <c r="A50" s="1"/>
      <c r="B50" s="1"/>
      <c r="C50" s="160"/>
      <c r="D50" s="155"/>
      <c r="E50" s="17"/>
      <c r="F50" s="17"/>
      <c r="G50" s="17"/>
      <c r="H50" s="1"/>
      <c r="I50" s="1"/>
      <c r="J50" s="1"/>
      <c r="K50" s="1"/>
      <c r="L50" s="1"/>
      <c r="M50" s="1"/>
      <c r="N50" s="1"/>
      <c r="O50" s="1"/>
      <c r="P50" s="1"/>
      <c r="Q50" s="159"/>
      <c r="R50" s="1"/>
      <c r="S50" s="1"/>
      <c r="T50" s="1"/>
      <c r="U50" s="1"/>
      <c r="V50" s="1"/>
      <c r="W50" s="1"/>
      <c r="X50" s="1"/>
      <c r="Y50" s="1"/>
      <c r="Z50" s="1"/>
    </row>
    <row r="51" spans="1:26" ht="21" customHeight="1">
      <c r="A51" s="1"/>
      <c r="B51" s="1"/>
      <c r="C51" s="160"/>
      <c r="D51" s="155" t="s">
        <v>196</v>
      </c>
      <c r="E51" s="17"/>
      <c r="F51" s="17"/>
      <c r="G51" s="17"/>
      <c r="H51" s="1"/>
      <c r="I51" s="1"/>
      <c r="J51" s="1"/>
      <c r="K51" s="1"/>
      <c r="L51" s="1"/>
      <c r="M51" s="1"/>
      <c r="N51" s="1"/>
      <c r="O51" s="1"/>
      <c r="P51" s="1"/>
      <c r="Q51" s="159"/>
      <c r="R51" s="1"/>
      <c r="S51" s="1"/>
      <c r="T51" s="1"/>
      <c r="U51" s="1"/>
      <c r="V51" s="1"/>
      <c r="W51" s="1"/>
      <c r="X51" s="1"/>
      <c r="Y51" s="1"/>
      <c r="Z51" s="1"/>
    </row>
    <row r="52" spans="1:26" ht="21" customHeight="1">
      <c r="A52" s="1"/>
      <c r="B52" s="1"/>
      <c r="C52" s="160"/>
      <c r="D52" s="155" t="s">
        <v>181</v>
      </c>
      <c r="E52" s="17"/>
      <c r="F52" s="17"/>
      <c r="G52" s="17"/>
      <c r="H52" s="1"/>
      <c r="I52" s="1"/>
      <c r="J52" s="1"/>
      <c r="K52" s="1"/>
      <c r="L52" s="1"/>
      <c r="M52" s="1"/>
      <c r="N52" s="1"/>
      <c r="O52" s="1"/>
      <c r="P52" s="1"/>
      <c r="Q52" s="159"/>
      <c r="R52" s="1"/>
      <c r="S52" s="1"/>
      <c r="T52" s="1"/>
      <c r="U52" s="1"/>
      <c r="V52" s="1"/>
      <c r="W52" s="1"/>
      <c r="X52" s="1"/>
      <c r="Y52" s="1"/>
      <c r="Z52" s="1"/>
    </row>
    <row r="53" spans="1:26" ht="9" customHeight="1">
      <c r="A53" s="1"/>
      <c r="B53" s="1"/>
      <c r="C53" s="160"/>
      <c r="D53" s="155"/>
      <c r="E53" s="17"/>
      <c r="F53" s="17"/>
      <c r="G53" s="17"/>
      <c r="H53" s="1"/>
      <c r="I53" s="1"/>
      <c r="J53" s="1"/>
      <c r="K53" s="1"/>
      <c r="L53" s="1"/>
      <c r="M53" s="1"/>
      <c r="N53" s="1"/>
      <c r="O53" s="1"/>
      <c r="P53" s="1"/>
      <c r="Q53" s="159"/>
      <c r="R53" s="1"/>
      <c r="S53" s="1"/>
      <c r="T53" s="1"/>
      <c r="U53" s="1"/>
      <c r="V53" s="1"/>
      <c r="W53" s="1"/>
      <c r="X53" s="1"/>
      <c r="Y53" s="1"/>
      <c r="Z53" s="1"/>
    </row>
    <row r="54" spans="1:26" ht="21" customHeight="1">
      <c r="A54" s="1"/>
      <c r="B54" s="1"/>
      <c r="C54" s="160"/>
      <c r="D54" s="155" t="s">
        <v>197</v>
      </c>
      <c r="E54" s="17"/>
      <c r="F54" s="17"/>
      <c r="G54" s="17"/>
      <c r="H54" s="1"/>
      <c r="I54" s="1"/>
      <c r="J54" s="1"/>
      <c r="K54" s="1"/>
      <c r="L54" s="1"/>
      <c r="M54" s="1"/>
      <c r="N54" s="1"/>
      <c r="O54" s="1"/>
      <c r="P54" s="1"/>
      <c r="Q54" s="159"/>
      <c r="R54" s="1"/>
      <c r="S54" s="1"/>
      <c r="T54" s="1"/>
      <c r="U54" s="1"/>
      <c r="V54" s="1"/>
      <c r="W54" s="1"/>
      <c r="X54" s="1"/>
      <c r="Y54" s="1"/>
      <c r="Z54" s="1"/>
    </row>
    <row r="55" spans="1:26" ht="21" customHeight="1">
      <c r="A55" s="1"/>
      <c r="B55" s="1"/>
      <c r="C55" s="160"/>
      <c r="D55" s="155" t="s">
        <v>183</v>
      </c>
      <c r="E55" s="17"/>
      <c r="F55" s="17"/>
      <c r="G55" s="17"/>
      <c r="H55" s="1"/>
      <c r="I55" s="1"/>
      <c r="J55" s="1"/>
      <c r="K55" s="1"/>
      <c r="L55" s="1"/>
      <c r="M55" s="1"/>
      <c r="N55" s="1"/>
      <c r="O55" s="1"/>
      <c r="P55" s="1"/>
      <c r="Q55" s="159"/>
      <c r="R55" s="1"/>
      <c r="S55" s="1"/>
      <c r="T55" s="1"/>
      <c r="U55" s="1"/>
      <c r="V55" s="1"/>
      <c r="W55" s="1"/>
      <c r="X55" s="1"/>
      <c r="Y55" s="1"/>
      <c r="Z55" s="1"/>
    </row>
    <row r="56" spans="1:26" ht="9" customHeight="1">
      <c r="A56" s="1"/>
      <c r="B56" s="1"/>
      <c r="C56" s="160"/>
      <c r="D56" s="155"/>
      <c r="E56" s="17"/>
      <c r="F56" s="17"/>
      <c r="G56" s="17"/>
      <c r="H56" s="1"/>
      <c r="I56" s="1"/>
      <c r="J56" s="1"/>
      <c r="K56" s="1"/>
      <c r="L56" s="1"/>
      <c r="M56" s="1"/>
      <c r="N56" s="1"/>
      <c r="O56" s="1"/>
      <c r="P56" s="1"/>
      <c r="Q56" s="159"/>
      <c r="R56" s="1"/>
      <c r="S56" s="1"/>
      <c r="T56" s="1"/>
      <c r="U56" s="1"/>
      <c r="V56" s="1"/>
      <c r="W56" s="1"/>
      <c r="X56" s="1"/>
      <c r="Y56" s="1"/>
      <c r="Z56" s="1"/>
    </row>
    <row r="57" spans="1:26" ht="21" customHeight="1">
      <c r="A57" s="1"/>
      <c r="B57" s="1"/>
      <c r="C57" s="160"/>
      <c r="D57" s="155" t="s">
        <v>198</v>
      </c>
      <c r="E57" s="17"/>
      <c r="F57" s="17"/>
      <c r="G57" s="17"/>
      <c r="H57" s="1"/>
      <c r="I57" s="1"/>
      <c r="J57" s="1"/>
      <c r="K57" s="1"/>
      <c r="L57" s="1"/>
      <c r="M57" s="1"/>
      <c r="N57" s="1"/>
      <c r="O57" s="1"/>
      <c r="P57" s="1"/>
      <c r="Q57" s="159"/>
      <c r="R57" s="1"/>
      <c r="S57" s="1"/>
      <c r="T57" s="1"/>
      <c r="U57" s="1"/>
      <c r="V57" s="1"/>
      <c r="W57" s="1"/>
      <c r="X57" s="1"/>
      <c r="Y57" s="1"/>
      <c r="Z57" s="1"/>
    </row>
    <row r="58" spans="1:26" ht="30" customHeight="1">
      <c r="A58" s="1"/>
      <c r="B58" s="1"/>
      <c r="C58" s="161"/>
      <c r="D58" s="162"/>
      <c r="E58" s="162"/>
      <c r="F58" s="162"/>
      <c r="G58" s="162"/>
      <c r="H58" s="162"/>
      <c r="I58" s="162"/>
      <c r="J58" s="162"/>
      <c r="K58" s="162"/>
      <c r="L58" s="162"/>
      <c r="M58" s="162"/>
      <c r="N58" s="162"/>
      <c r="O58" s="162"/>
      <c r="P58" s="162"/>
      <c r="Q58" s="163"/>
      <c r="R58" s="1"/>
      <c r="S58" s="1"/>
      <c r="T58" s="1"/>
      <c r="U58" s="1"/>
      <c r="V58" s="1"/>
      <c r="W58" s="1"/>
      <c r="X58" s="1"/>
      <c r="Y58" s="1"/>
      <c r="Z58" s="1"/>
    </row>
    <row r="59" spans="1:26" ht="30"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30"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30"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30"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30"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30"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30"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3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30"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30"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30"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mergeCells count="13">
    <mergeCell ref="O27:Q27"/>
    <mergeCell ref="C10:D10"/>
    <mergeCell ref="C11:D13"/>
    <mergeCell ref="C15:I15"/>
    <mergeCell ref="K15:M15"/>
    <mergeCell ref="O15:P15"/>
    <mergeCell ref="C16:D16"/>
    <mergeCell ref="O16:P16"/>
    <mergeCell ref="O18:Q18"/>
    <mergeCell ref="O19:Q19"/>
    <mergeCell ref="O21:Q21"/>
    <mergeCell ref="H26:J26"/>
    <mergeCell ref="O26:Q26"/>
  </mergeCells>
  <dataValidations count="1">
    <dataValidation type="list" allowBlank="1" showErrorMessage="1" sqref="E17:E24">
      <formula1>$C$6:$C$8</formula1>
    </dataValidation>
  </dataValidations>
  <printOptions/>
  <pageMargins left="0.25" right="0.25" top="0.75" bottom="0.75" header="0" footer="0"/>
  <pageSetup fitToHeight="0" fitToWidth="1" horizontalDpi="600" verticalDpi="600" orientation="landscape"/>
  <drawing r:id="rId1"/>
</worksheet>
</file>

<file path=xl/worksheets/sheet7.xml><?xml version="1.0" encoding="utf-8"?>
<worksheet xmlns="http://schemas.openxmlformats.org/spreadsheetml/2006/main" xmlns:r="http://schemas.openxmlformats.org/officeDocument/2006/relationships">
  <sheetPr>
    <tabColor rgb="FFFF9770"/>
  </sheetPr>
  <dimension ref="A1:AA1000"/>
  <sheetViews>
    <sheetView showGridLines="0" zoomScalePageLayoutView="0" workbookViewId="0" topLeftCell="A2">
      <selection activeCell="D10" sqref="D10"/>
    </sheetView>
  </sheetViews>
  <sheetFormatPr defaultColWidth="14.57421875" defaultRowHeight="15" customHeight="1" outlineLevelCol="1"/>
  <cols>
    <col min="1" max="1" width="2.28125" style="0" customWidth="1"/>
    <col min="2" max="2" width="6.421875" style="0" customWidth="1"/>
    <col min="3" max="3" width="13.8515625" style="0" customWidth="1"/>
    <col min="4" max="4" width="39.421875" style="0" customWidth="1"/>
    <col min="5" max="5" width="14.140625" style="0" customWidth="1"/>
    <col min="6" max="6" width="11.421875" style="0" customWidth="1"/>
    <col min="7" max="7" width="11.00390625" style="0" customWidth="1"/>
    <col min="8" max="11" width="15.00390625" style="0" customWidth="1"/>
    <col min="12" max="14" width="9.140625" style="0" hidden="1" customWidth="1" outlineLevel="1"/>
    <col min="15" max="15" width="9.00390625" style="0" hidden="1" customWidth="1" outlineLevel="1"/>
    <col min="16" max="16" width="9.00390625" style="0" customWidth="1" collapsed="1"/>
    <col min="17" max="18" width="9.00390625" style="0" customWidth="1"/>
    <col min="19" max="27" width="8.7109375" style="0" customWidth="1"/>
    <col min="28" max="16384" width="14.421875" style="0" customWidth="1"/>
  </cols>
  <sheetData>
    <row r="1" spans="1:27" ht="51.75" customHeight="1">
      <c r="A1" s="1"/>
      <c r="B1" s="2"/>
      <c r="C1" s="2"/>
      <c r="D1" s="3"/>
      <c r="E1" s="4"/>
      <c r="F1" s="4"/>
      <c r="G1" s="4"/>
      <c r="H1" s="1"/>
      <c r="I1" s="1"/>
      <c r="J1" s="1"/>
      <c r="K1" s="1"/>
      <c r="L1" s="23"/>
      <c r="M1" s="1"/>
      <c r="N1" s="2"/>
      <c r="O1" s="2"/>
      <c r="P1" s="2"/>
      <c r="Q1" s="2"/>
      <c r="R1" s="1"/>
      <c r="S1" s="1"/>
      <c r="T1" s="1"/>
      <c r="U1" s="1"/>
      <c r="V1" s="1"/>
      <c r="W1" s="1"/>
      <c r="X1" s="1"/>
      <c r="Y1" s="1"/>
      <c r="Z1" s="1"/>
      <c r="AA1" s="1"/>
    </row>
    <row r="2" spans="1:27" ht="39.75" customHeight="1">
      <c r="A2" s="1"/>
      <c r="B2" s="1"/>
      <c r="C2" s="6"/>
      <c r="D2" s="7"/>
      <c r="E2" s="7"/>
      <c r="F2" s="7"/>
      <c r="G2" s="7"/>
      <c r="H2" s="2"/>
      <c r="I2" s="2"/>
      <c r="J2" s="2"/>
      <c r="K2" s="2"/>
      <c r="L2" s="24"/>
      <c r="M2" s="2"/>
      <c r="N2" s="2"/>
      <c r="O2" s="2"/>
      <c r="P2" s="2"/>
      <c r="Q2" s="2"/>
      <c r="R2" s="1"/>
      <c r="S2" s="1"/>
      <c r="T2" s="1"/>
      <c r="U2" s="1"/>
      <c r="V2" s="1"/>
      <c r="W2" s="1"/>
      <c r="X2" s="1"/>
      <c r="Y2" s="1"/>
      <c r="Z2" s="1"/>
      <c r="AA2" s="1"/>
    </row>
    <row r="3" spans="1:27" ht="39.75" customHeight="1">
      <c r="A3" s="1"/>
      <c r="B3" s="1"/>
      <c r="C3" s="6"/>
      <c r="D3" s="7"/>
      <c r="E3" s="7"/>
      <c r="F3" s="7"/>
      <c r="G3" s="7"/>
      <c r="H3" s="2"/>
      <c r="I3" s="2"/>
      <c r="J3" s="2"/>
      <c r="K3" s="2"/>
      <c r="L3" s="24"/>
      <c r="M3" s="2"/>
      <c r="N3" s="2"/>
      <c r="O3" s="2"/>
      <c r="P3" s="2"/>
      <c r="Q3" s="2"/>
      <c r="R3" s="1"/>
      <c r="S3" s="1"/>
      <c r="T3" s="1"/>
      <c r="U3" s="1"/>
      <c r="V3" s="1"/>
      <c r="W3" s="1"/>
      <c r="X3" s="1"/>
      <c r="Y3" s="1"/>
      <c r="Z3" s="1"/>
      <c r="AA3" s="1"/>
    </row>
    <row r="4" ht="14.25" customHeight="1">
      <c r="L4" s="25"/>
    </row>
    <row r="5" spans="2:25" ht="14.25" customHeight="1">
      <c r="B5" s="165" t="s">
        <v>199</v>
      </c>
      <c r="C5" s="10"/>
      <c r="D5" s="9"/>
      <c r="E5" s="9"/>
      <c r="F5" s="9"/>
      <c r="G5" s="9"/>
      <c r="H5" s="9"/>
      <c r="I5" s="9"/>
      <c r="J5" s="9"/>
      <c r="K5" s="9"/>
      <c r="L5" s="26"/>
      <c r="M5" s="9"/>
      <c r="N5" s="9"/>
      <c r="O5" s="9"/>
      <c r="P5" s="9"/>
      <c r="Q5" s="9"/>
      <c r="R5" s="9"/>
      <c r="S5" s="9"/>
      <c r="T5" s="9"/>
      <c r="U5" s="9"/>
      <c r="V5" s="9"/>
      <c r="W5" s="9"/>
      <c r="X5" s="9"/>
      <c r="Y5" s="9"/>
    </row>
    <row r="6" spans="2:25" ht="4.5" customHeight="1">
      <c r="B6" s="11"/>
      <c r="C6" s="12"/>
      <c r="D6" s="11"/>
      <c r="E6" s="11"/>
      <c r="F6" s="11"/>
      <c r="G6" s="11"/>
      <c r="H6" s="11"/>
      <c r="I6" s="11"/>
      <c r="J6" s="11"/>
      <c r="K6" s="11"/>
      <c r="L6" s="27"/>
      <c r="M6" s="11"/>
      <c r="N6" s="11"/>
      <c r="O6" s="11"/>
      <c r="P6" s="11"/>
      <c r="Q6" s="11"/>
      <c r="R6" s="11"/>
      <c r="S6" s="11"/>
      <c r="T6" s="11"/>
      <c r="U6" s="11"/>
      <c r="V6" s="11"/>
      <c r="W6" s="11"/>
      <c r="X6" s="11"/>
      <c r="Y6" s="11"/>
    </row>
    <row r="7" spans="3:12" ht="14.25" customHeight="1">
      <c r="C7" s="166" t="s">
        <v>200</v>
      </c>
      <c r="L7" s="25"/>
    </row>
    <row r="8" spans="3:12" ht="14.25" customHeight="1">
      <c r="C8" s="16" t="s">
        <v>201</v>
      </c>
      <c r="L8" s="25"/>
    </row>
    <row r="9" spans="3:12" ht="14.25" customHeight="1">
      <c r="C9" s="16" t="s">
        <v>202</v>
      </c>
      <c r="L9" s="25"/>
    </row>
    <row r="10" spans="1:27" ht="5.2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3:12" ht="14.25" customHeight="1">
      <c r="C11" s="166" t="s">
        <v>203</v>
      </c>
      <c r="L11" s="25"/>
    </row>
    <row r="12" spans="3:12" ht="14.25" customHeight="1">
      <c r="C12" s="16" t="s">
        <v>204</v>
      </c>
      <c r="L12" s="25"/>
    </row>
    <row r="13" spans="3:12" ht="14.25" customHeight="1">
      <c r="C13" s="16" t="s">
        <v>205</v>
      </c>
      <c r="L13" s="25"/>
    </row>
    <row r="14" spans="1:27" ht="5.2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row>
    <row r="15" spans="3:12" ht="14.25" customHeight="1">
      <c r="C15" s="166" t="s">
        <v>206</v>
      </c>
      <c r="L15" s="25"/>
    </row>
    <row r="16" spans="3:12" ht="14.25" customHeight="1">
      <c r="C16" s="16" t="s">
        <v>207</v>
      </c>
      <c r="L16" s="25"/>
    </row>
    <row r="17" spans="3:12" ht="14.25" customHeight="1">
      <c r="C17" s="16"/>
      <c r="L17" s="25"/>
    </row>
    <row r="18" ht="14.25" customHeight="1">
      <c r="L18" s="25"/>
    </row>
    <row r="19" spans="2:25" ht="14.25" customHeight="1">
      <c r="B19" s="9"/>
      <c r="C19" s="10" t="s">
        <v>208</v>
      </c>
      <c r="D19" s="9"/>
      <c r="E19" s="9"/>
      <c r="F19" s="9"/>
      <c r="G19" s="9"/>
      <c r="H19" s="9"/>
      <c r="I19" s="9"/>
      <c r="J19" s="9"/>
      <c r="K19" s="9"/>
      <c r="L19" s="26"/>
      <c r="M19" s="9"/>
      <c r="N19" s="9"/>
      <c r="O19" s="9"/>
      <c r="P19" s="9"/>
      <c r="Q19" s="9"/>
      <c r="R19" s="9"/>
      <c r="S19" s="9"/>
      <c r="T19" s="9"/>
      <c r="U19" s="9"/>
      <c r="V19" s="9"/>
      <c r="W19" s="9"/>
      <c r="X19" s="9"/>
      <c r="Y19" s="9"/>
    </row>
    <row r="20" spans="1:27" ht="5.2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3:12" ht="14.25" customHeight="1">
      <c r="C21" s="25" t="s">
        <v>209</v>
      </c>
      <c r="L21" s="25"/>
    </row>
    <row r="22" spans="3:12" ht="14.25" customHeight="1">
      <c r="C22" s="167"/>
      <c r="D22" s="29"/>
      <c r="L22" s="25"/>
    </row>
    <row r="23" spans="3:12" ht="14.25" customHeight="1">
      <c r="C23" s="168" t="s">
        <v>210</v>
      </c>
      <c r="D23" s="29"/>
      <c r="L23" s="25"/>
    </row>
    <row r="24" spans="3:12" ht="14.25" customHeight="1">
      <c r="C24" s="167"/>
      <c r="D24" s="29"/>
      <c r="L24" s="25"/>
    </row>
    <row r="25" spans="3:12" ht="14.25" customHeight="1">
      <c r="C25" s="169"/>
      <c r="D25" s="29"/>
      <c r="E25" s="1"/>
      <c r="F25" s="1"/>
      <c r="G25" s="1"/>
      <c r="H25" s="1"/>
      <c r="L25" s="25"/>
    </row>
    <row r="26" spans="3:12" ht="14.25" customHeight="1">
      <c r="C26" s="170" t="s">
        <v>211</v>
      </c>
      <c r="D26" s="171"/>
      <c r="E26" s="172" t="s">
        <v>140</v>
      </c>
      <c r="F26" s="172" t="s">
        <v>141</v>
      </c>
      <c r="G26" s="172" t="s">
        <v>142</v>
      </c>
      <c r="H26" s="173" t="s">
        <v>212</v>
      </c>
      <c r="I26" s="174"/>
      <c r="J26" s="174"/>
      <c r="K26" s="174"/>
      <c r="L26" s="25"/>
    </row>
    <row r="27" spans="3:12" ht="14.25" customHeight="1">
      <c r="C27" s="175" t="s">
        <v>213</v>
      </c>
      <c r="D27" s="176" t="s">
        <v>214</v>
      </c>
      <c r="E27" s="177">
        <v>23.3</v>
      </c>
      <c r="F27" s="177">
        <v>15.125</v>
      </c>
      <c r="G27" s="177">
        <v>150</v>
      </c>
      <c r="H27" s="178">
        <f>SUM(E27:G27)</f>
        <v>188.425</v>
      </c>
      <c r="I27" s="77"/>
      <c r="J27" s="77"/>
      <c r="K27" s="77"/>
      <c r="L27" s="25" t="s">
        <v>215</v>
      </c>
    </row>
    <row r="28" spans="3:12" ht="14.25" customHeight="1">
      <c r="C28" s="179" t="s">
        <v>216</v>
      </c>
      <c r="D28" s="180" t="s">
        <v>217</v>
      </c>
      <c r="E28" s="181"/>
      <c r="F28" s="181"/>
      <c r="G28" s="181"/>
      <c r="H28" s="182">
        <f>SUM(E28:G28)</f>
        <v>0</v>
      </c>
      <c r="I28" s="77"/>
      <c r="J28" s="77"/>
      <c r="K28" s="77"/>
      <c r="L28" s="25" t="s">
        <v>218</v>
      </c>
    </row>
    <row r="29" spans="3:12" ht="14.25" customHeight="1">
      <c r="C29" s="179" t="s">
        <v>219</v>
      </c>
      <c r="D29" s="180" t="s">
        <v>220</v>
      </c>
      <c r="E29" s="181"/>
      <c r="F29" s="181"/>
      <c r="G29" s="181"/>
      <c r="H29" s="182">
        <f>SUM(E29:G29)</f>
        <v>0</v>
      </c>
      <c r="I29" s="77"/>
      <c r="J29" s="77"/>
      <c r="K29" s="77"/>
      <c r="L29" s="25"/>
    </row>
    <row r="30" spans="3:12" ht="14.25" customHeight="1">
      <c r="C30" s="179" t="s">
        <v>221</v>
      </c>
      <c r="D30" s="180" t="s">
        <v>222</v>
      </c>
      <c r="E30" s="181"/>
      <c r="F30" s="181"/>
      <c r="G30" s="181"/>
      <c r="H30" s="182">
        <f>SUM(E30:G30)</f>
        <v>0</v>
      </c>
      <c r="I30" s="77"/>
      <c r="J30" s="77"/>
      <c r="K30" s="77"/>
      <c r="L30" s="25"/>
    </row>
    <row r="31" spans="3:12" ht="14.25" customHeight="1">
      <c r="C31" s="183" t="s">
        <v>223</v>
      </c>
      <c r="D31" s="184" t="s">
        <v>224</v>
      </c>
      <c r="E31" s="185"/>
      <c r="F31" s="185"/>
      <c r="G31" s="185"/>
      <c r="H31" s="186">
        <f>SUM(E31:G31)</f>
        <v>0</v>
      </c>
      <c r="I31" s="77"/>
      <c r="J31" s="77"/>
      <c r="K31" s="77"/>
      <c r="L31" s="25"/>
    </row>
    <row r="32" spans="3:12" ht="14.25" customHeight="1">
      <c r="C32" s="187"/>
      <c r="D32" s="29"/>
      <c r="E32" s="1"/>
      <c r="F32" s="1"/>
      <c r="G32" s="1"/>
      <c r="H32" s="1"/>
      <c r="L32" s="25"/>
    </row>
    <row r="33" spans="3:12" ht="14.25" customHeight="1">
      <c r="C33" s="167"/>
      <c r="D33" s="29"/>
      <c r="L33" s="25"/>
    </row>
    <row r="34" spans="3:12" ht="14.25" customHeight="1">
      <c r="C34" s="168" t="s">
        <v>225</v>
      </c>
      <c r="D34" s="29"/>
      <c r="L34" s="25"/>
    </row>
    <row r="35" spans="3:12" ht="14.25" customHeight="1">
      <c r="C35" s="188" t="s">
        <v>226</v>
      </c>
      <c r="D35" s="29"/>
      <c r="L35" s="25"/>
    </row>
    <row r="36" spans="3:12" ht="14.25" customHeight="1">
      <c r="C36" s="189"/>
      <c r="D36" s="29"/>
      <c r="E36" s="1"/>
      <c r="F36" s="1"/>
      <c r="G36" s="1"/>
      <c r="L36" s="25"/>
    </row>
    <row r="37" spans="3:12" ht="14.25" customHeight="1">
      <c r="C37" s="170" t="s">
        <v>211</v>
      </c>
      <c r="D37" s="171"/>
      <c r="E37" s="190" t="s">
        <v>227</v>
      </c>
      <c r="F37" s="190" t="s">
        <v>228</v>
      </c>
      <c r="G37" s="191" t="s">
        <v>153</v>
      </c>
      <c r="L37" s="25" t="s">
        <v>229</v>
      </c>
    </row>
    <row r="38" spans="3:12" ht="14.25" customHeight="1">
      <c r="C38" s="175" t="str">
        <f>C27</f>
        <v>Error #1</v>
      </c>
      <c r="D38" s="192" t="str">
        <f>D27</f>
        <v>[Description of Error #1]</v>
      </c>
      <c r="E38" s="193">
        <v>100923</v>
      </c>
      <c r="F38" s="194">
        <v>0.03</v>
      </c>
      <c r="G38" s="195">
        <f>E38*F38</f>
        <v>3027.69</v>
      </c>
      <c r="L38" s="25"/>
    </row>
    <row r="39" spans="3:12" ht="14.25" customHeight="1">
      <c r="C39" s="179" t="str">
        <f>C28</f>
        <v>Error #2</v>
      </c>
      <c r="D39" s="196" t="str">
        <f>D28</f>
        <v>[Description of Error #2]</v>
      </c>
      <c r="E39" s="193"/>
      <c r="F39" s="194"/>
      <c r="G39" s="197">
        <f>E39*F39</f>
        <v>0</v>
      </c>
      <c r="L39" s="25" t="s">
        <v>230</v>
      </c>
    </row>
    <row r="40" spans="3:12" ht="14.25" customHeight="1">
      <c r="C40" s="179" t="str">
        <f>C29</f>
        <v>Error #3</v>
      </c>
      <c r="D40" s="196" t="str">
        <f>D29</f>
        <v>[Description of Error #3]</v>
      </c>
      <c r="E40" s="193"/>
      <c r="F40" s="194"/>
      <c r="G40" s="197">
        <f>E40*F40</f>
        <v>0</v>
      </c>
      <c r="L40" s="25"/>
    </row>
    <row r="41" spans="3:12" ht="14.25" customHeight="1">
      <c r="C41" s="179" t="str">
        <f>C30</f>
        <v>Error #4</v>
      </c>
      <c r="D41" s="196" t="str">
        <f>D30</f>
        <v>[Description of Error #4]</v>
      </c>
      <c r="E41" s="193"/>
      <c r="F41" s="194"/>
      <c r="G41" s="197">
        <f>E41*F41</f>
        <v>0</v>
      </c>
      <c r="L41" s="25"/>
    </row>
    <row r="42" spans="3:12" ht="14.25" customHeight="1">
      <c r="C42" s="183" t="str">
        <f>C31</f>
        <v>Error #5</v>
      </c>
      <c r="D42" s="198" t="str">
        <f>D31</f>
        <v>[Description of Error #5]</v>
      </c>
      <c r="E42" s="199"/>
      <c r="F42" s="200"/>
      <c r="G42" s="201">
        <f>E42*F42</f>
        <v>0</v>
      </c>
      <c r="L42" s="25"/>
    </row>
    <row r="43" spans="3:12" ht="14.25" customHeight="1">
      <c r="C43" s="187"/>
      <c r="D43" s="29"/>
      <c r="E43" s="1"/>
      <c r="F43" s="1"/>
      <c r="G43" s="1"/>
      <c r="L43" s="25"/>
    </row>
    <row r="44" ht="14.25" customHeight="1">
      <c r="L44" s="25"/>
    </row>
    <row r="45" spans="2:25" ht="14.25" customHeight="1">
      <c r="B45" s="11"/>
      <c r="C45" s="10" t="s">
        <v>231</v>
      </c>
      <c r="D45" s="9"/>
      <c r="E45" s="9"/>
      <c r="F45" s="9"/>
      <c r="G45" s="9"/>
      <c r="H45" s="9"/>
      <c r="I45" s="9"/>
      <c r="J45" s="9"/>
      <c r="K45" s="9"/>
      <c r="L45" s="26"/>
      <c r="M45" s="9"/>
      <c r="N45" s="9"/>
      <c r="O45" s="9"/>
      <c r="P45" s="9"/>
      <c r="Q45" s="9"/>
      <c r="R45" s="9"/>
      <c r="S45" s="9"/>
      <c r="T45" s="9"/>
      <c r="U45" s="9"/>
      <c r="V45" s="9"/>
      <c r="W45" s="9"/>
      <c r="X45" s="9"/>
      <c r="Y45" s="9"/>
    </row>
    <row r="46" spans="1:27" ht="5.25"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3:12" ht="14.25" customHeight="1">
      <c r="C47" s="25" t="s">
        <v>232</v>
      </c>
      <c r="L47" s="25"/>
    </row>
    <row r="48" spans="1:27" ht="5.25"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3:19" ht="14.25" customHeight="1">
      <c r="C49" s="29"/>
      <c r="E49" s="43"/>
      <c r="F49" s="43"/>
      <c r="G49" s="43"/>
      <c r="H49" s="43"/>
      <c r="I49" s="43"/>
      <c r="J49" s="43"/>
      <c r="K49" s="43"/>
      <c r="L49" s="25"/>
      <c r="Q49" s="42"/>
      <c r="R49" s="42"/>
      <c r="S49" s="42"/>
    </row>
    <row r="50" spans="3:14" ht="14.25" customHeight="1">
      <c r="C50" s="202"/>
      <c r="D50" s="203"/>
      <c r="E50" s="271" t="s">
        <v>233</v>
      </c>
      <c r="F50" s="272"/>
      <c r="G50" s="204"/>
      <c r="H50" s="273" t="s">
        <v>234</v>
      </c>
      <c r="I50" s="272"/>
      <c r="J50" s="274"/>
      <c r="K50" s="69"/>
      <c r="L50" s="25" t="s">
        <v>235</v>
      </c>
      <c r="M50" s="34"/>
      <c r="N50" s="34"/>
    </row>
    <row r="51" spans="3:14" ht="14.25" customHeight="1">
      <c r="C51" s="205" t="s">
        <v>211</v>
      </c>
      <c r="D51" s="162"/>
      <c r="E51" s="206" t="s">
        <v>236</v>
      </c>
      <c r="F51" s="206" t="s">
        <v>109</v>
      </c>
      <c r="G51" s="207"/>
      <c r="H51" s="206" t="s">
        <v>236</v>
      </c>
      <c r="I51" s="206" t="s">
        <v>109</v>
      </c>
      <c r="J51" s="208" t="s">
        <v>237</v>
      </c>
      <c r="L51" s="209" t="s">
        <v>236</v>
      </c>
      <c r="M51" s="209" t="s">
        <v>109</v>
      </c>
      <c r="N51" s="209" t="s">
        <v>238</v>
      </c>
    </row>
    <row r="52" spans="3:14" ht="14.25" customHeight="1">
      <c r="C52" s="210" t="str">
        <f>C27</f>
        <v>Error #1</v>
      </c>
      <c r="D52" s="211" t="str">
        <f>D27</f>
        <v>[Description of Error #1]</v>
      </c>
      <c r="E52" s="212">
        <f>F38</f>
        <v>0.03</v>
      </c>
      <c r="F52" s="213">
        <v>0.02</v>
      </c>
      <c r="G52" s="214"/>
      <c r="H52" s="215">
        <f>G38*H27</f>
        <v>570492.48825</v>
      </c>
      <c r="I52" s="216">
        <f>F52*E38*H27</f>
        <v>380328.32550000004</v>
      </c>
      <c r="J52" s="217">
        <f>H52-I52</f>
        <v>190164.16275000002</v>
      </c>
      <c r="K52" s="72"/>
      <c r="L52" s="218">
        <f>G38</f>
        <v>3027.69</v>
      </c>
      <c r="M52" s="218">
        <f>F52*E38</f>
        <v>2018.46</v>
      </c>
      <c r="N52" s="218">
        <f>L52-M52</f>
        <v>1009.23</v>
      </c>
    </row>
    <row r="53" spans="3:14" ht="14.25" customHeight="1">
      <c r="C53" s="219" t="str">
        <f>C28</f>
        <v>Error #2</v>
      </c>
      <c r="D53" s="220" t="str">
        <f>D28</f>
        <v>[Description of Error #2]</v>
      </c>
      <c r="E53" s="221">
        <f>F39</f>
        <v>0</v>
      </c>
      <c r="F53" s="213">
        <v>0.05</v>
      </c>
      <c r="G53" s="222"/>
      <c r="H53" s="223">
        <f>G39*H28</f>
        <v>0</v>
      </c>
      <c r="I53" s="224">
        <f>F53*E39*H28</f>
        <v>0</v>
      </c>
      <c r="J53" s="225">
        <f>H53-I53</f>
        <v>0</v>
      </c>
      <c r="K53" s="43"/>
      <c r="L53" s="218">
        <f>G39</f>
        <v>0</v>
      </c>
      <c r="M53" s="218">
        <f>F53*E39</f>
        <v>0</v>
      </c>
      <c r="N53" s="218">
        <f>L53-M53</f>
        <v>0</v>
      </c>
    </row>
    <row r="54" spans="3:21" ht="14.25" customHeight="1">
      <c r="C54" s="219" t="str">
        <f>C29</f>
        <v>Error #3</v>
      </c>
      <c r="D54" s="220" t="str">
        <f>D29</f>
        <v>[Description of Error #3]</v>
      </c>
      <c r="E54" s="221">
        <f>F40</f>
        <v>0</v>
      </c>
      <c r="F54" s="213">
        <v>0.05</v>
      </c>
      <c r="G54" s="226"/>
      <c r="H54" s="223">
        <f>G40*H29</f>
        <v>0</v>
      </c>
      <c r="I54" s="224">
        <f>F54*E40*H29</f>
        <v>0</v>
      </c>
      <c r="J54" s="225">
        <f>H54-I54</f>
        <v>0</v>
      </c>
      <c r="K54" s="77"/>
      <c r="L54" s="218">
        <f>G40</f>
        <v>0</v>
      </c>
      <c r="M54" s="218">
        <f>F54*E40</f>
        <v>0</v>
      </c>
      <c r="N54" s="218">
        <f>L54-M54</f>
        <v>0</v>
      </c>
      <c r="P54" s="1"/>
      <c r="Q54" s="1"/>
      <c r="R54" s="1"/>
      <c r="S54" s="1"/>
      <c r="T54" s="1"/>
      <c r="U54" s="1"/>
    </row>
    <row r="55" spans="3:21" ht="14.25" customHeight="1">
      <c r="C55" s="219" t="str">
        <f>C30</f>
        <v>Error #4</v>
      </c>
      <c r="D55" s="220" t="str">
        <f>D30</f>
        <v>[Description of Error #4]</v>
      </c>
      <c r="E55" s="221">
        <f>F41</f>
        <v>0</v>
      </c>
      <c r="F55" s="213">
        <v>0.05</v>
      </c>
      <c r="G55" s="227"/>
      <c r="H55" s="223">
        <f>G41*H30</f>
        <v>0</v>
      </c>
      <c r="I55" s="224">
        <f>F55*E41*H30</f>
        <v>0</v>
      </c>
      <c r="J55" s="225">
        <f>H55-I55</f>
        <v>0</v>
      </c>
      <c r="K55" s="36"/>
      <c r="L55" s="218">
        <f>G41</f>
        <v>0</v>
      </c>
      <c r="M55" s="218">
        <f>F55*E41</f>
        <v>0</v>
      </c>
      <c r="N55" s="218">
        <f>L55-M55</f>
        <v>0</v>
      </c>
      <c r="P55" s="1"/>
      <c r="Q55" s="1"/>
      <c r="R55" s="1"/>
      <c r="S55" s="1"/>
      <c r="T55" s="1"/>
      <c r="U55" s="1"/>
    </row>
    <row r="56" spans="3:21" ht="14.25" customHeight="1">
      <c r="C56" s="228" t="str">
        <f>C31</f>
        <v>Error #5</v>
      </c>
      <c r="D56" s="229" t="str">
        <f>D31</f>
        <v>[Description of Error #5]</v>
      </c>
      <c r="E56" s="230">
        <f>F42</f>
        <v>0</v>
      </c>
      <c r="F56" s="231">
        <v>0.05</v>
      </c>
      <c r="G56" s="232"/>
      <c r="H56" s="233">
        <f>G42*H31</f>
        <v>0</v>
      </c>
      <c r="I56" s="234">
        <f>F56*E42*H31</f>
        <v>0</v>
      </c>
      <c r="J56" s="235">
        <f>H56-I56</f>
        <v>0</v>
      </c>
      <c r="K56" s="43"/>
      <c r="L56" s="218">
        <f>G42</f>
        <v>0</v>
      </c>
      <c r="M56" s="218">
        <f>F56*E42</f>
        <v>0</v>
      </c>
      <c r="N56" s="218">
        <f>L56-M56</f>
        <v>0</v>
      </c>
      <c r="P56" s="42"/>
      <c r="Q56" s="42"/>
      <c r="R56" s="42"/>
      <c r="S56" s="1"/>
      <c r="T56" s="1"/>
      <c r="U56" s="1"/>
    </row>
    <row r="57" spans="3:21" ht="14.25" customHeight="1">
      <c r="C57" s="1"/>
      <c r="D57" s="1"/>
      <c r="E57" s="236"/>
      <c r="F57" s="43"/>
      <c r="G57" s="43"/>
      <c r="H57" s="236"/>
      <c r="I57" s="43"/>
      <c r="J57" s="43"/>
      <c r="K57" s="43"/>
      <c r="L57" s="25"/>
      <c r="P57" s="42"/>
      <c r="Q57" s="42"/>
      <c r="R57" s="42"/>
      <c r="S57" s="1"/>
      <c r="T57" s="1"/>
      <c r="U57" s="1"/>
    </row>
    <row r="58" spans="3:21" ht="14.25" customHeight="1">
      <c r="C58" s="29"/>
      <c r="E58" s="237"/>
      <c r="F58" s="43"/>
      <c r="G58" s="43"/>
      <c r="H58" s="237"/>
      <c r="I58" s="43"/>
      <c r="J58" s="43"/>
      <c r="K58" s="43"/>
      <c r="L58" s="25"/>
      <c r="P58" s="42"/>
      <c r="Q58" s="42"/>
      <c r="R58" s="42"/>
      <c r="S58" s="1"/>
      <c r="T58" s="1"/>
      <c r="U58" s="1"/>
    </row>
    <row r="59" spans="3:21" ht="14.25" customHeight="1">
      <c r="C59" s="30">
        <v>50000</v>
      </c>
      <c r="D59" s="29" t="s">
        <v>239</v>
      </c>
      <c r="E59" s="237"/>
      <c r="F59" s="43"/>
      <c r="G59" s="43"/>
      <c r="H59" s="237"/>
      <c r="I59" s="43"/>
      <c r="J59" s="43"/>
      <c r="K59" s="43"/>
      <c r="L59" s="25"/>
      <c r="P59" s="42"/>
      <c r="Q59" s="42"/>
      <c r="R59" s="42"/>
      <c r="S59" s="1"/>
      <c r="T59" s="1"/>
      <c r="U59" s="1"/>
    </row>
    <row r="60" spans="3:21" ht="14.25" customHeight="1">
      <c r="C60" s="29"/>
      <c r="E60" s="237"/>
      <c r="F60" s="43"/>
      <c r="G60" s="43"/>
      <c r="H60" s="237"/>
      <c r="I60" s="43"/>
      <c r="J60" s="43"/>
      <c r="K60" s="43"/>
      <c r="L60" s="25"/>
      <c r="P60" s="42"/>
      <c r="Q60" s="42"/>
      <c r="R60" s="42"/>
      <c r="S60" s="1"/>
      <c r="T60" s="1"/>
      <c r="U60" s="1"/>
    </row>
    <row r="61" spans="3:19" ht="14.25" customHeight="1">
      <c r="C61" s="29"/>
      <c r="E61" s="43"/>
      <c r="F61" s="43"/>
      <c r="G61" s="43"/>
      <c r="H61" s="43"/>
      <c r="I61" s="43"/>
      <c r="J61" s="43"/>
      <c r="K61" s="43"/>
      <c r="L61" s="25"/>
      <c r="Q61" s="42"/>
      <c r="R61" s="42"/>
      <c r="S61" s="42"/>
    </row>
    <row r="62" spans="1:27" ht="14.2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ht="14.25" customHeight="1">
      <c r="A63" s="25"/>
      <c r="B63" s="11"/>
      <c r="C63" s="10" t="s">
        <v>240</v>
      </c>
      <c r="D63" s="9"/>
      <c r="E63" s="9"/>
      <c r="F63" s="9"/>
      <c r="G63" s="9"/>
      <c r="H63" s="9"/>
      <c r="I63" s="9"/>
      <c r="J63" s="9"/>
      <c r="K63" s="9"/>
      <c r="L63" s="26"/>
      <c r="M63" s="9"/>
      <c r="N63" s="9"/>
      <c r="O63" s="9"/>
      <c r="P63" s="9"/>
      <c r="Q63" s="9"/>
      <c r="R63" s="9"/>
      <c r="S63" s="9"/>
      <c r="T63" s="9"/>
      <c r="U63" s="9"/>
      <c r="V63" s="9"/>
      <c r="W63" s="9"/>
      <c r="X63" s="9"/>
      <c r="Y63" s="9"/>
      <c r="Z63" s="25"/>
      <c r="AA63" s="25"/>
    </row>
    <row r="64" spans="1:27" ht="4.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ht="14.25" customHeight="1">
      <c r="A65" s="25"/>
      <c r="B65" s="25"/>
      <c r="C65" s="25" t="s">
        <v>52</v>
      </c>
      <c r="D65" s="25"/>
      <c r="E65" s="25"/>
      <c r="F65" s="25"/>
      <c r="G65" s="25"/>
      <c r="H65" s="25"/>
      <c r="I65" s="25"/>
      <c r="J65" s="25"/>
      <c r="K65" s="25"/>
      <c r="L65" s="25"/>
      <c r="M65" s="25"/>
      <c r="N65" s="25"/>
      <c r="O65" s="25"/>
      <c r="P65" s="25"/>
      <c r="Q65" s="25"/>
      <c r="R65" s="25"/>
      <c r="S65" s="25"/>
      <c r="T65" s="25"/>
      <c r="U65" s="25"/>
      <c r="V65" s="25"/>
      <c r="W65" s="25"/>
      <c r="X65" s="25"/>
      <c r="Y65" s="25"/>
      <c r="Z65" s="25"/>
      <c r="AA65" s="25"/>
    </row>
    <row r="66" spans="1:27" ht="4.5"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ht="14.25" customHeight="1">
      <c r="A67" s="25"/>
      <c r="B67" s="25"/>
      <c r="C67" s="44" t="s">
        <v>241</v>
      </c>
      <c r="D67" s="45"/>
      <c r="E67" s="45"/>
      <c r="F67" s="45"/>
      <c r="G67" s="45"/>
      <c r="H67" s="45"/>
      <c r="I67" s="45"/>
      <c r="J67" s="45"/>
      <c r="K67" s="46"/>
      <c r="L67" s="90"/>
      <c r="M67" s="90"/>
      <c r="N67" s="25"/>
      <c r="O67" s="25"/>
      <c r="P67" s="25"/>
      <c r="Q67" s="25"/>
      <c r="R67" s="25"/>
      <c r="S67" s="90"/>
      <c r="T67" s="25"/>
      <c r="U67" s="25"/>
      <c r="V67" s="25"/>
      <c r="W67" s="25"/>
      <c r="X67" s="25"/>
      <c r="Y67" s="25"/>
      <c r="Z67" s="25"/>
      <c r="AA67" s="25"/>
    </row>
    <row r="68" spans="1:27" ht="6" customHeight="1">
      <c r="A68" s="25"/>
      <c r="B68" s="25"/>
      <c r="C68" s="49"/>
      <c r="D68" s="50"/>
      <c r="E68" s="25"/>
      <c r="F68" s="25"/>
      <c r="G68" s="25"/>
      <c r="H68" s="25"/>
      <c r="I68" s="25"/>
      <c r="J68" s="25"/>
      <c r="K68" s="51"/>
      <c r="L68" s="25"/>
      <c r="M68" s="25"/>
      <c r="N68" s="25"/>
      <c r="O68" s="25"/>
      <c r="P68" s="25"/>
      <c r="Q68" s="25"/>
      <c r="R68" s="25"/>
      <c r="S68" s="25"/>
      <c r="T68" s="25"/>
      <c r="U68" s="25"/>
      <c r="V68" s="25"/>
      <c r="W68" s="25"/>
      <c r="X68" s="25"/>
      <c r="Y68" s="25"/>
      <c r="Z68" s="25"/>
      <c r="AA68" s="25"/>
    </row>
    <row r="69" spans="1:27" ht="14.25" customHeight="1">
      <c r="A69" s="25"/>
      <c r="B69" s="25"/>
      <c r="C69" s="55">
        <f>J52</f>
        <v>190164.16275000002</v>
      </c>
      <c r="D69" s="54" t="str">
        <f>"Error Reduction: "&amp;D27</f>
        <v>Error Reduction: [Description of Error #1]</v>
      </c>
      <c r="E69" s="25"/>
      <c r="F69" s="25"/>
      <c r="G69" s="25"/>
      <c r="H69" s="25"/>
      <c r="I69" s="25"/>
      <c r="J69" s="25"/>
      <c r="K69" s="51"/>
      <c r="L69" s="25"/>
      <c r="M69" s="25"/>
      <c r="N69" s="25"/>
      <c r="O69" s="25"/>
      <c r="P69" s="25"/>
      <c r="Q69" s="25"/>
      <c r="R69" s="25"/>
      <c r="S69" s="25"/>
      <c r="T69" s="25"/>
      <c r="U69" s="25"/>
      <c r="V69" s="25"/>
      <c r="W69" s="25"/>
      <c r="X69" s="25"/>
      <c r="Y69" s="25"/>
      <c r="Z69" s="25"/>
      <c r="AA69" s="25"/>
    </row>
    <row r="70" spans="1:27" ht="14.25" customHeight="1">
      <c r="A70" s="25"/>
      <c r="B70" s="25"/>
      <c r="C70" s="55">
        <f>J53</f>
        <v>0</v>
      </c>
      <c r="D70" s="54" t="str">
        <f>"Error Reduction: "&amp;D28</f>
        <v>Error Reduction: [Description of Error #2]</v>
      </c>
      <c r="E70" s="25"/>
      <c r="F70" s="25"/>
      <c r="G70" s="25"/>
      <c r="H70" s="25"/>
      <c r="I70" s="25"/>
      <c r="J70" s="25"/>
      <c r="K70" s="51"/>
      <c r="L70" s="25"/>
      <c r="M70" s="25"/>
      <c r="N70" s="25"/>
      <c r="O70" s="25"/>
      <c r="P70" s="25"/>
      <c r="Q70" s="25"/>
      <c r="R70" s="25"/>
      <c r="S70" s="25"/>
      <c r="T70" s="25"/>
      <c r="U70" s="25"/>
      <c r="V70" s="25"/>
      <c r="W70" s="25"/>
      <c r="X70" s="25"/>
      <c r="Y70" s="25"/>
      <c r="Z70" s="25"/>
      <c r="AA70" s="25"/>
    </row>
    <row r="71" spans="1:27" ht="14.25" customHeight="1">
      <c r="A71" s="25"/>
      <c r="B71" s="25"/>
      <c r="C71" s="55">
        <f>J54</f>
        <v>0</v>
      </c>
      <c r="D71" s="54" t="str">
        <f>"Error Reduction: "&amp;D29</f>
        <v>Error Reduction: [Description of Error #3]</v>
      </c>
      <c r="E71" s="25"/>
      <c r="F71" s="25"/>
      <c r="G71" s="25"/>
      <c r="H71" s="25"/>
      <c r="I71" s="25"/>
      <c r="J71" s="25"/>
      <c r="K71" s="51"/>
      <c r="L71" s="25"/>
      <c r="M71" s="25"/>
      <c r="N71" s="25"/>
      <c r="O71" s="25"/>
      <c r="P71" s="25"/>
      <c r="Q71" s="25"/>
      <c r="R71" s="25"/>
      <c r="S71" s="25"/>
      <c r="T71" s="25"/>
      <c r="U71" s="25"/>
      <c r="V71" s="25"/>
      <c r="W71" s="25"/>
      <c r="X71" s="25"/>
      <c r="Y71" s="25"/>
      <c r="Z71" s="25"/>
      <c r="AA71" s="25"/>
    </row>
    <row r="72" spans="1:27" ht="14.25" customHeight="1">
      <c r="A72" s="25"/>
      <c r="B72" s="25"/>
      <c r="C72" s="55">
        <f>J55</f>
        <v>0</v>
      </c>
      <c r="D72" s="54" t="str">
        <f>"Error Reduction: "&amp;D30</f>
        <v>Error Reduction: [Description of Error #4]</v>
      </c>
      <c r="E72" s="25"/>
      <c r="F72" s="25"/>
      <c r="G72" s="25"/>
      <c r="H72" s="25"/>
      <c r="I72" s="25"/>
      <c r="J72" s="25"/>
      <c r="K72" s="51"/>
      <c r="L72" s="25"/>
      <c r="M72" s="25"/>
      <c r="N72" s="25"/>
      <c r="O72" s="25"/>
      <c r="P72" s="25"/>
      <c r="Q72" s="25"/>
      <c r="R72" s="25"/>
      <c r="S72" s="25"/>
      <c r="T72" s="25"/>
      <c r="U72" s="25"/>
      <c r="V72" s="25"/>
      <c r="W72" s="25"/>
      <c r="X72" s="25"/>
      <c r="Y72" s="25"/>
      <c r="Z72" s="25"/>
      <c r="AA72" s="25"/>
    </row>
    <row r="73" spans="1:27" ht="14.25" customHeight="1">
      <c r="A73" s="25"/>
      <c r="B73" s="25"/>
      <c r="C73" s="55">
        <f>J56</f>
        <v>0</v>
      </c>
      <c r="D73" s="54" t="str">
        <f>"Error Reduction: "&amp;D31</f>
        <v>Error Reduction: [Description of Error #5]</v>
      </c>
      <c r="E73" s="25"/>
      <c r="F73" s="25"/>
      <c r="G73" s="25"/>
      <c r="H73" s="25"/>
      <c r="I73" s="25"/>
      <c r="J73" s="25"/>
      <c r="K73" s="51"/>
      <c r="L73" s="25"/>
      <c r="M73" s="25"/>
      <c r="N73" s="25"/>
      <c r="O73" s="25"/>
      <c r="P73" s="25"/>
      <c r="Q73" s="25"/>
      <c r="R73" s="25"/>
      <c r="S73" s="25"/>
      <c r="T73" s="25"/>
      <c r="U73" s="25"/>
      <c r="V73" s="25"/>
      <c r="W73" s="25"/>
      <c r="X73" s="25"/>
      <c r="Y73" s="25"/>
      <c r="Z73" s="25"/>
      <c r="AA73" s="25"/>
    </row>
    <row r="74" spans="3:19" ht="14.25" customHeight="1">
      <c r="C74" s="56"/>
      <c r="D74" s="29"/>
      <c r="E74" s="1"/>
      <c r="F74" s="1"/>
      <c r="G74" s="1"/>
      <c r="H74" s="1"/>
      <c r="I74" s="1"/>
      <c r="J74" s="1"/>
      <c r="K74" s="58"/>
      <c r="L74" s="25"/>
      <c r="M74" s="1"/>
      <c r="N74" s="1"/>
      <c r="O74" s="1"/>
      <c r="P74" s="1"/>
      <c r="Q74" s="1"/>
      <c r="R74" s="1"/>
      <c r="S74" s="1"/>
    </row>
    <row r="75" spans="3:19" ht="14.25" customHeight="1">
      <c r="C75" s="59">
        <f>SUM(C69:C73)</f>
        <v>190164.16275000002</v>
      </c>
      <c r="D75" s="60" t="s">
        <v>242</v>
      </c>
      <c r="E75" s="1"/>
      <c r="F75" s="1"/>
      <c r="G75" s="1"/>
      <c r="H75" s="1"/>
      <c r="I75" s="1"/>
      <c r="J75" s="1"/>
      <c r="K75" s="58"/>
      <c r="L75" s="25"/>
      <c r="M75" s="1"/>
      <c r="N75" s="1"/>
      <c r="O75" s="1"/>
      <c r="P75" s="1"/>
      <c r="Q75" s="1"/>
      <c r="R75" s="1"/>
      <c r="S75" s="1"/>
    </row>
    <row r="76" spans="3:19" ht="14.25" customHeight="1">
      <c r="C76" s="61">
        <f>(C75-C59)/C59</f>
        <v>2.803283255</v>
      </c>
      <c r="D76" s="62" t="s">
        <v>59</v>
      </c>
      <c r="E76" s="63" t="s">
        <v>60</v>
      </c>
      <c r="F76" s="63"/>
      <c r="G76" s="63"/>
      <c r="H76" s="64"/>
      <c r="I76" s="64"/>
      <c r="J76" s="64"/>
      <c r="K76" s="67"/>
      <c r="L76" s="25"/>
      <c r="M76" s="1"/>
      <c r="N76" s="1"/>
      <c r="O76" s="1"/>
      <c r="P76" s="1"/>
      <c r="Q76" s="1"/>
      <c r="R76" s="1"/>
      <c r="S76" s="1"/>
    </row>
    <row r="77" ht="14.25" customHeight="1">
      <c r="L77" s="25"/>
    </row>
    <row r="78" ht="14.25" customHeight="1">
      <c r="L78" s="25"/>
    </row>
    <row r="79" ht="14.25" customHeight="1">
      <c r="L79" s="25"/>
    </row>
    <row r="80" ht="14.25" customHeight="1">
      <c r="L80" s="25"/>
    </row>
    <row r="81" ht="14.25" customHeight="1">
      <c r="L81" s="25"/>
    </row>
    <row r="82" ht="14.25" customHeight="1">
      <c r="L82" s="25"/>
    </row>
    <row r="83" ht="14.25" customHeight="1">
      <c r="L83" s="25"/>
    </row>
    <row r="84" ht="14.25" customHeight="1">
      <c r="L84" s="25"/>
    </row>
    <row r="85" ht="14.25" customHeight="1">
      <c r="L85" s="25"/>
    </row>
    <row r="86" ht="14.25" customHeight="1">
      <c r="L86" s="25"/>
    </row>
    <row r="87" ht="14.25" customHeight="1">
      <c r="L87" s="25"/>
    </row>
    <row r="88" ht="14.25" customHeight="1">
      <c r="L88" s="25"/>
    </row>
    <row r="89" ht="14.25" customHeight="1">
      <c r="L89" s="25"/>
    </row>
    <row r="90" ht="14.25" customHeight="1">
      <c r="L90" s="25"/>
    </row>
    <row r="91" ht="14.25" customHeight="1">
      <c r="L91" s="25"/>
    </row>
    <row r="92" ht="14.25" customHeight="1">
      <c r="L92" s="25"/>
    </row>
    <row r="93" ht="14.25" customHeight="1">
      <c r="L93" s="25"/>
    </row>
    <row r="94" ht="14.25" customHeight="1">
      <c r="L94" s="25"/>
    </row>
    <row r="95" ht="14.25" customHeight="1">
      <c r="L95" s="25"/>
    </row>
    <row r="96" ht="14.25" customHeight="1">
      <c r="L96" s="25"/>
    </row>
    <row r="97" ht="14.25" customHeight="1">
      <c r="L97" s="25"/>
    </row>
    <row r="98" ht="14.25" customHeight="1">
      <c r="L98" s="25"/>
    </row>
    <row r="99" ht="14.25" customHeight="1">
      <c r="L99" s="25"/>
    </row>
    <row r="100" ht="14.25" customHeight="1">
      <c r="L100" s="25"/>
    </row>
    <row r="101" ht="14.25" customHeight="1">
      <c r="L101" s="25"/>
    </row>
    <row r="102" ht="14.25" customHeight="1">
      <c r="L102" s="25"/>
    </row>
    <row r="103" ht="14.25" customHeight="1">
      <c r="L103" s="25"/>
    </row>
    <row r="104" ht="14.25" customHeight="1">
      <c r="L104" s="25"/>
    </row>
    <row r="105" ht="14.25" customHeight="1">
      <c r="L105" s="25"/>
    </row>
    <row r="106" ht="14.25" customHeight="1">
      <c r="L106" s="25"/>
    </row>
    <row r="107" ht="14.25" customHeight="1">
      <c r="L107" s="25"/>
    </row>
    <row r="108" ht="14.25" customHeight="1">
      <c r="L108" s="25"/>
    </row>
    <row r="109" ht="14.25" customHeight="1">
      <c r="L109" s="25"/>
    </row>
    <row r="110" ht="14.25" customHeight="1">
      <c r="L110" s="25"/>
    </row>
    <row r="111" ht="14.25" customHeight="1">
      <c r="L111" s="25"/>
    </row>
    <row r="112" ht="14.25" customHeight="1">
      <c r="L112" s="25"/>
    </row>
    <row r="113" ht="14.25" customHeight="1">
      <c r="L113" s="25"/>
    </row>
    <row r="114" ht="14.25" customHeight="1">
      <c r="L114" s="25"/>
    </row>
    <row r="115" ht="14.25" customHeight="1">
      <c r="L115" s="25"/>
    </row>
    <row r="116" ht="14.25" customHeight="1">
      <c r="L116" s="25"/>
    </row>
    <row r="117" ht="14.25" customHeight="1">
      <c r="L117" s="25"/>
    </row>
    <row r="118" ht="14.25" customHeight="1">
      <c r="L118" s="25"/>
    </row>
    <row r="119" ht="14.25" customHeight="1">
      <c r="L119" s="25"/>
    </row>
    <row r="120" ht="14.25" customHeight="1">
      <c r="L120" s="25"/>
    </row>
    <row r="121" ht="14.25" customHeight="1">
      <c r="L121" s="25"/>
    </row>
    <row r="122" ht="14.25" customHeight="1">
      <c r="L122" s="25"/>
    </row>
    <row r="123" ht="14.25" customHeight="1">
      <c r="L123" s="25"/>
    </row>
    <row r="124" ht="14.25" customHeight="1">
      <c r="L124" s="25"/>
    </row>
    <row r="125" ht="14.25" customHeight="1">
      <c r="L125" s="25"/>
    </row>
    <row r="126" ht="14.25" customHeight="1">
      <c r="L126" s="25"/>
    </row>
    <row r="127" ht="14.25" customHeight="1">
      <c r="L127" s="25"/>
    </row>
    <row r="128" ht="14.25" customHeight="1">
      <c r="L128" s="25"/>
    </row>
    <row r="129" ht="14.25" customHeight="1">
      <c r="L129" s="25"/>
    </row>
    <row r="130" ht="14.25" customHeight="1">
      <c r="L130" s="25"/>
    </row>
    <row r="131" ht="14.25" customHeight="1">
      <c r="L131" s="25"/>
    </row>
    <row r="132" ht="14.25" customHeight="1">
      <c r="L132" s="25"/>
    </row>
    <row r="133" ht="14.25" customHeight="1">
      <c r="L133" s="25"/>
    </row>
    <row r="134" ht="14.25" customHeight="1">
      <c r="L134" s="25"/>
    </row>
    <row r="135" ht="14.25" customHeight="1">
      <c r="L135" s="25"/>
    </row>
    <row r="136" ht="14.25" customHeight="1">
      <c r="L136" s="25"/>
    </row>
    <row r="137" ht="14.25" customHeight="1">
      <c r="L137" s="25"/>
    </row>
    <row r="138" ht="14.25" customHeight="1">
      <c r="L138" s="25"/>
    </row>
    <row r="139" ht="14.25" customHeight="1">
      <c r="L139" s="25"/>
    </row>
    <row r="140" ht="14.25" customHeight="1">
      <c r="L140" s="25"/>
    </row>
    <row r="141" ht="14.25" customHeight="1">
      <c r="L141" s="25"/>
    </row>
    <row r="142" ht="14.25" customHeight="1">
      <c r="L142" s="25"/>
    </row>
    <row r="143" ht="14.25" customHeight="1">
      <c r="L143" s="25"/>
    </row>
    <row r="144" ht="14.25" customHeight="1">
      <c r="L144" s="25"/>
    </row>
    <row r="145" ht="14.25" customHeight="1">
      <c r="L145" s="25"/>
    </row>
    <row r="146" ht="14.25" customHeight="1">
      <c r="L146" s="25"/>
    </row>
    <row r="147" ht="14.25" customHeight="1">
      <c r="L147" s="25"/>
    </row>
    <row r="148" ht="14.25" customHeight="1">
      <c r="L148" s="25"/>
    </row>
    <row r="149" ht="14.25" customHeight="1">
      <c r="L149" s="25"/>
    </row>
    <row r="150" ht="14.25" customHeight="1">
      <c r="L150" s="25"/>
    </row>
    <row r="151" ht="14.25" customHeight="1">
      <c r="L151" s="25"/>
    </row>
    <row r="152" ht="14.25" customHeight="1">
      <c r="L152" s="25"/>
    </row>
    <row r="153" ht="14.25" customHeight="1">
      <c r="L153" s="25"/>
    </row>
    <row r="154" ht="14.25" customHeight="1">
      <c r="L154" s="25"/>
    </row>
    <row r="155" ht="14.25" customHeight="1">
      <c r="L155" s="25"/>
    </row>
    <row r="156" ht="14.25" customHeight="1">
      <c r="L156" s="25"/>
    </row>
    <row r="157" ht="14.25" customHeight="1">
      <c r="L157" s="25"/>
    </row>
    <row r="158" ht="14.25" customHeight="1">
      <c r="L158" s="25"/>
    </row>
    <row r="159" ht="14.25" customHeight="1">
      <c r="L159" s="25"/>
    </row>
    <row r="160" ht="14.25" customHeight="1">
      <c r="L160" s="25"/>
    </row>
    <row r="161" ht="14.25" customHeight="1">
      <c r="L161" s="25"/>
    </row>
    <row r="162" ht="14.25" customHeight="1">
      <c r="L162" s="25"/>
    </row>
    <row r="163" ht="14.25" customHeight="1">
      <c r="L163" s="25"/>
    </row>
    <row r="164" ht="14.25" customHeight="1">
      <c r="L164" s="25"/>
    </row>
    <row r="165" ht="14.25" customHeight="1">
      <c r="L165" s="25"/>
    </row>
    <row r="166" ht="14.25" customHeight="1">
      <c r="L166" s="25"/>
    </row>
    <row r="167" ht="14.25" customHeight="1">
      <c r="L167" s="25"/>
    </row>
    <row r="168" ht="14.25" customHeight="1">
      <c r="L168" s="25"/>
    </row>
    <row r="169" ht="14.25" customHeight="1">
      <c r="L169" s="25"/>
    </row>
    <row r="170" ht="14.25" customHeight="1">
      <c r="L170" s="25"/>
    </row>
    <row r="171" ht="14.25" customHeight="1">
      <c r="L171" s="25"/>
    </row>
    <row r="172" ht="14.25" customHeight="1">
      <c r="L172" s="25"/>
    </row>
    <row r="173" ht="14.25" customHeight="1">
      <c r="L173" s="25"/>
    </row>
    <row r="174" ht="14.25" customHeight="1">
      <c r="L174" s="25"/>
    </row>
    <row r="175" ht="14.25" customHeight="1">
      <c r="L175" s="25"/>
    </row>
    <row r="176" ht="14.25" customHeight="1">
      <c r="L176" s="25"/>
    </row>
    <row r="177" ht="14.25" customHeight="1">
      <c r="L177" s="25"/>
    </row>
    <row r="178" ht="14.25" customHeight="1">
      <c r="L178" s="25"/>
    </row>
    <row r="179" ht="14.25" customHeight="1">
      <c r="L179" s="25"/>
    </row>
    <row r="180" ht="14.25" customHeight="1">
      <c r="L180" s="25"/>
    </row>
    <row r="181" ht="14.25" customHeight="1">
      <c r="L181" s="25"/>
    </row>
    <row r="182" ht="14.25" customHeight="1">
      <c r="L182" s="25"/>
    </row>
    <row r="183" ht="14.25" customHeight="1">
      <c r="L183" s="25"/>
    </row>
    <row r="184" ht="14.25" customHeight="1">
      <c r="L184" s="25"/>
    </row>
    <row r="185" ht="14.25" customHeight="1">
      <c r="L185" s="25"/>
    </row>
    <row r="186" ht="14.25" customHeight="1">
      <c r="L186" s="25"/>
    </row>
    <row r="187" ht="14.25" customHeight="1">
      <c r="L187" s="25"/>
    </row>
    <row r="188" ht="14.25" customHeight="1">
      <c r="L188" s="25"/>
    </row>
    <row r="189" ht="14.25" customHeight="1">
      <c r="L189" s="25"/>
    </row>
    <row r="190" ht="14.25" customHeight="1">
      <c r="L190" s="25"/>
    </row>
    <row r="191" ht="14.25" customHeight="1">
      <c r="L191" s="25"/>
    </row>
    <row r="192" ht="14.25" customHeight="1">
      <c r="L192" s="25"/>
    </row>
    <row r="193" ht="14.25" customHeight="1">
      <c r="L193" s="25"/>
    </row>
    <row r="194" ht="14.25" customHeight="1">
      <c r="L194" s="25"/>
    </row>
    <row r="195" ht="14.25" customHeight="1">
      <c r="L195" s="25"/>
    </row>
    <row r="196" ht="14.25" customHeight="1">
      <c r="L196" s="25"/>
    </row>
    <row r="197" ht="14.25" customHeight="1">
      <c r="L197" s="25"/>
    </row>
    <row r="198" ht="14.25" customHeight="1">
      <c r="L198" s="25"/>
    </row>
    <row r="199" ht="14.25" customHeight="1">
      <c r="L199" s="25"/>
    </row>
    <row r="200" ht="14.25" customHeight="1">
      <c r="L200" s="25"/>
    </row>
    <row r="201" ht="14.25" customHeight="1">
      <c r="L201" s="25"/>
    </row>
    <row r="202" ht="14.25" customHeight="1">
      <c r="L202" s="25"/>
    </row>
    <row r="203" ht="14.25" customHeight="1">
      <c r="L203" s="25"/>
    </row>
    <row r="204" ht="14.25" customHeight="1">
      <c r="L204" s="25"/>
    </row>
    <row r="205" ht="14.25" customHeight="1">
      <c r="L205" s="25"/>
    </row>
    <row r="206" ht="14.25" customHeight="1">
      <c r="L206" s="25"/>
    </row>
    <row r="207" ht="14.25" customHeight="1">
      <c r="L207" s="25"/>
    </row>
    <row r="208" ht="14.25" customHeight="1">
      <c r="L208" s="25"/>
    </row>
    <row r="209" ht="14.25" customHeight="1">
      <c r="L209" s="25"/>
    </row>
    <row r="210" ht="14.25" customHeight="1">
      <c r="L210" s="25"/>
    </row>
    <row r="211" ht="14.25" customHeight="1">
      <c r="L211" s="25"/>
    </row>
    <row r="212" ht="14.25" customHeight="1">
      <c r="L212" s="25"/>
    </row>
    <row r="213" ht="14.25" customHeight="1">
      <c r="L213" s="25"/>
    </row>
    <row r="214" ht="14.25" customHeight="1">
      <c r="L214" s="25"/>
    </row>
    <row r="215" ht="14.25" customHeight="1">
      <c r="L215" s="25"/>
    </row>
    <row r="216" ht="14.25" customHeight="1">
      <c r="L216" s="25"/>
    </row>
    <row r="217" ht="14.25" customHeight="1">
      <c r="L217" s="25"/>
    </row>
    <row r="218" ht="14.25" customHeight="1">
      <c r="L218" s="25"/>
    </row>
    <row r="219" ht="14.25" customHeight="1">
      <c r="L219" s="25"/>
    </row>
    <row r="220" ht="14.25" customHeight="1">
      <c r="L220" s="25"/>
    </row>
    <row r="221" ht="14.25" customHeight="1">
      <c r="L221" s="25"/>
    </row>
    <row r="222" ht="14.25" customHeight="1">
      <c r="L222" s="25"/>
    </row>
    <row r="223" ht="14.25" customHeight="1">
      <c r="L223" s="25"/>
    </row>
    <row r="224" ht="14.25" customHeight="1">
      <c r="L224" s="25"/>
    </row>
    <row r="225" ht="14.25" customHeight="1">
      <c r="L225" s="25"/>
    </row>
    <row r="226" ht="14.25" customHeight="1">
      <c r="L226" s="25"/>
    </row>
    <row r="227" ht="14.25" customHeight="1">
      <c r="L227" s="25"/>
    </row>
    <row r="228" ht="14.25" customHeight="1">
      <c r="L228" s="25"/>
    </row>
    <row r="229" ht="14.25" customHeight="1">
      <c r="L229" s="25"/>
    </row>
    <row r="230" ht="14.25" customHeight="1">
      <c r="L230" s="25"/>
    </row>
    <row r="231" ht="14.25" customHeight="1">
      <c r="L231" s="25"/>
    </row>
    <row r="232" ht="14.25" customHeight="1">
      <c r="L232" s="25"/>
    </row>
    <row r="233" ht="14.25" customHeight="1">
      <c r="L233" s="25"/>
    </row>
    <row r="234" ht="14.25" customHeight="1">
      <c r="L234" s="25"/>
    </row>
    <row r="235" ht="14.25" customHeight="1">
      <c r="L235" s="25"/>
    </row>
    <row r="236" ht="14.25" customHeight="1">
      <c r="L236" s="25"/>
    </row>
    <row r="237" ht="14.25" customHeight="1">
      <c r="L237" s="25"/>
    </row>
    <row r="238" ht="14.25" customHeight="1">
      <c r="L238" s="25"/>
    </row>
    <row r="239" ht="14.25" customHeight="1">
      <c r="L239" s="25"/>
    </row>
    <row r="240" ht="14.25" customHeight="1">
      <c r="L240" s="25"/>
    </row>
    <row r="241" ht="14.25" customHeight="1">
      <c r="L241" s="25"/>
    </row>
    <row r="242" ht="14.25" customHeight="1">
      <c r="L242" s="25"/>
    </row>
    <row r="243" ht="14.25" customHeight="1">
      <c r="L243" s="25"/>
    </row>
    <row r="244" ht="14.25" customHeight="1">
      <c r="L244" s="25"/>
    </row>
    <row r="245" ht="14.25" customHeight="1">
      <c r="L245" s="25"/>
    </row>
    <row r="246" ht="14.25" customHeight="1">
      <c r="L246" s="25"/>
    </row>
    <row r="247" ht="14.25" customHeight="1">
      <c r="L247" s="25"/>
    </row>
    <row r="248" ht="14.25" customHeight="1">
      <c r="L248" s="25"/>
    </row>
    <row r="249" ht="14.25" customHeight="1">
      <c r="L249" s="25"/>
    </row>
    <row r="250" ht="14.25" customHeight="1">
      <c r="L250" s="25"/>
    </row>
    <row r="251" ht="14.25" customHeight="1">
      <c r="L251" s="25"/>
    </row>
    <row r="252" ht="14.25" customHeight="1">
      <c r="L252" s="25"/>
    </row>
    <row r="253" ht="14.25" customHeight="1">
      <c r="L253" s="25"/>
    </row>
    <row r="254" ht="14.25" customHeight="1">
      <c r="L254" s="25"/>
    </row>
    <row r="255" ht="14.25" customHeight="1">
      <c r="L255" s="25"/>
    </row>
    <row r="256" ht="14.25" customHeight="1">
      <c r="L256" s="25"/>
    </row>
    <row r="257" ht="14.25" customHeight="1">
      <c r="L257" s="25"/>
    </row>
    <row r="258" ht="14.25" customHeight="1">
      <c r="L258" s="25"/>
    </row>
    <row r="259" ht="14.25" customHeight="1">
      <c r="L259" s="25"/>
    </row>
    <row r="260" ht="14.25" customHeight="1">
      <c r="L260" s="25"/>
    </row>
    <row r="261" ht="14.25" customHeight="1">
      <c r="L261" s="25"/>
    </row>
    <row r="262" ht="14.25" customHeight="1">
      <c r="L262" s="25"/>
    </row>
    <row r="263" ht="14.25" customHeight="1">
      <c r="L263" s="25"/>
    </row>
    <row r="264" ht="14.25" customHeight="1">
      <c r="L264" s="25"/>
    </row>
    <row r="265" ht="14.25" customHeight="1">
      <c r="L265" s="25"/>
    </row>
    <row r="266" ht="14.25" customHeight="1">
      <c r="L266" s="25"/>
    </row>
    <row r="267" ht="14.25" customHeight="1">
      <c r="L267" s="25"/>
    </row>
    <row r="268" ht="14.25" customHeight="1">
      <c r="L268" s="25"/>
    </row>
    <row r="269" ht="14.25" customHeight="1">
      <c r="L269" s="25"/>
    </row>
    <row r="270" ht="14.25" customHeight="1">
      <c r="L270" s="25"/>
    </row>
    <row r="271" ht="14.25" customHeight="1">
      <c r="L271" s="25"/>
    </row>
    <row r="272" ht="14.25" customHeight="1">
      <c r="L272" s="25"/>
    </row>
    <row r="273" ht="14.25" customHeight="1">
      <c r="L273" s="25"/>
    </row>
    <row r="274" ht="14.25" customHeight="1">
      <c r="L274" s="25"/>
    </row>
    <row r="275" ht="14.25" customHeight="1">
      <c r="L275" s="25"/>
    </row>
    <row r="276" ht="14.25" customHeight="1">
      <c r="L276" s="25"/>
    </row>
    <row r="277" ht="14.25" customHeight="1">
      <c r="L277" s="25"/>
    </row>
    <row r="278" ht="14.25" customHeight="1">
      <c r="L278" s="25"/>
    </row>
    <row r="279" ht="14.25" customHeight="1">
      <c r="L279" s="25"/>
    </row>
    <row r="280" ht="14.25" customHeight="1">
      <c r="L280" s="25"/>
    </row>
    <row r="281" ht="14.25" customHeight="1">
      <c r="L281" s="25"/>
    </row>
    <row r="282" ht="14.25" customHeight="1">
      <c r="L282" s="25"/>
    </row>
    <row r="283" ht="14.25" customHeight="1">
      <c r="L283" s="25"/>
    </row>
    <row r="284" ht="14.25" customHeight="1">
      <c r="L284" s="25"/>
    </row>
    <row r="285" ht="14.25" customHeight="1">
      <c r="L285" s="25"/>
    </row>
    <row r="286" ht="14.25" customHeight="1">
      <c r="L286" s="25"/>
    </row>
    <row r="287" ht="14.25" customHeight="1">
      <c r="L287" s="25"/>
    </row>
    <row r="288" ht="14.25" customHeight="1">
      <c r="L288" s="25"/>
    </row>
    <row r="289" ht="14.25" customHeight="1">
      <c r="L289" s="25"/>
    </row>
    <row r="290" ht="14.25" customHeight="1">
      <c r="L290" s="25"/>
    </row>
    <row r="291" ht="14.25" customHeight="1">
      <c r="L291" s="25"/>
    </row>
    <row r="292" ht="14.25" customHeight="1">
      <c r="L292" s="25"/>
    </row>
    <row r="293" ht="14.25" customHeight="1">
      <c r="L293" s="25"/>
    </row>
    <row r="294" ht="14.25" customHeight="1">
      <c r="L294" s="25"/>
    </row>
    <row r="295" ht="14.25" customHeight="1">
      <c r="L295" s="25"/>
    </row>
    <row r="296" ht="14.25" customHeight="1">
      <c r="L296" s="25"/>
    </row>
    <row r="297" ht="14.25" customHeight="1">
      <c r="L297" s="25"/>
    </row>
    <row r="298" ht="14.25" customHeight="1">
      <c r="L298" s="25"/>
    </row>
    <row r="299" ht="14.25" customHeight="1">
      <c r="L299" s="25"/>
    </row>
    <row r="300" ht="14.25" customHeight="1">
      <c r="L300" s="25"/>
    </row>
    <row r="301" ht="14.25" customHeight="1">
      <c r="L301" s="25"/>
    </row>
    <row r="302" ht="14.25" customHeight="1">
      <c r="L302" s="25"/>
    </row>
    <row r="303" ht="14.25" customHeight="1">
      <c r="L303" s="25"/>
    </row>
    <row r="304" ht="14.25" customHeight="1">
      <c r="L304" s="25"/>
    </row>
    <row r="305" ht="14.25" customHeight="1">
      <c r="L305" s="25"/>
    </row>
    <row r="306" ht="14.25" customHeight="1">
      <c r="L306" s="25"/>
    </row>
    <row r="307" ht="14.25" customHeight="1">
      <c r="L307" s="25"/>
    </row>
    <row r="308" ht="14.25" customHeight="1">
      <c r="L308" s="25"/>
    </row>
    <row r="309" ht="14.25" customHeight="1">
      <c r="L309" s="25"/>
    </row>
    <row r="310" ht="14.25" customHeight="1">
      <c r="L310" s="25"/>
    </row>
    <row r="311" ht="14.25" customHeight="1">
      <c r="L311" s="25"/>
    </row>
    <row r="312" ht="14.25" customHeight="1">
      <c r="L312" s="25"/>
    </row>
    <row r="313" ht="14.25" customHeight="1">
      <c r="L313" s="25"/>
    </row>
    <row r="314" ht="14.25" customHeight="1">
      <c r="L314" s="25"/>
    </row>
    <row r="315" ht="14.25" customHeight="1">
      <c r="L315" s="25"/>
    </row>
    <row r="316" ht="14.25" customHeight="1">
      <c r="L316" s="25"/>
    </row>
    <row r="317" ht="14.25" customHeight="1">
      <c r="L317" s="25"/>
    </row>
    <row r="318" ht="14.25" customHeight="1">
      <c r="L318" s="25"/>
    </row>
    <row r="319" ht="14.25" customHeight="1">
      <c r="L319" s="25"/>
    </row>
    <row r="320" ht="14.25" customHeight="1">
      <c r="L320" s="25"/>
    </row>
    <row r="321" ht="14.25" customHeight="1">
      <c r="L321" s="25"/>
    </row>
    <row r="322" ht="14.25" customHeight="1">
      <c r="L322" s="25"/>
    </row>
    <row r="323" ht="14.25" customHeight="1">
      <c r="L323" s="25"/>
    </row>
    <row r="324" ht="14.25" customHeight="1">
      <c r="L324" s="25"/>
    </row>
    <row r="325" ht="14.25" customHeight="1">
      <c r="L325" s="25"/>
    </row>
    <row r="326" ht="14.25" customHeight="1">
      <c r="L326" s="25"/>
    </row>
    <row r="327" ht="14.25" customHeight="1">
      <c r="L327" s="25"/>
    </row>
    <row r="328" ht="14.25" customHeight="1">
      <c r="L328" s="25"/>
    </row>
    <row r="329" ht="14.25" customHeight="1">
      <c r="L329" s="25"/>
    </row>
    <row r="330" ht="14.25" customHeight="1">
      <c r="L330" s="25"/>
    </row>
    <row r="331" ht="14.25" customHeight="1">
      <c r="L331" s="25"/>
    </row>
    <row r="332" ht="14.25" customHeight="1">
      <c r="L332" s="25"/>
    </row>
    <row r="333" ht="14.25" customHeight="1">
      <c r="L333" s="25"/>
    </row>
    <row r="334" ht="14.25" customHeight="1">
      <c r="L334" s="25"/>
    </row>
    <row r="335" ht="14.25" customHeight="1">
      <c r="L335" s="25"/>
    </row>
    <row r="336" ht="14.25" customHeight="1">
      <c r="L336" s="25"/>
    </row>
    <row r="337" ht="14.25" customHeight="1">
      <c r="L337" s="25"/>
    </row>
    <row r="338" ht="14.25" customHeight="1">
      <c r="L338" s="25"/>
    </row>
    <row r="339" ht="14.25" customHeight="1">
      <c r="L339" s="25"/>
    </row>
    <row r="340" ht="14.25" customHeight="1">
      <c r="L340" s="25"/>
    </row>
    <row r="341" ht="14.25" customHeight="1">
      <c r="L341" s="25"/>
    </row>
    <row r="342" ht="14.25" customHeight="1">
      <c r="L342" s="25"/>
    </row>
    <row r="343" ht="14.25" customHeight="1">
      <c r="L343" s="25"/>
    </row>
    <row r="344" ht="14.25" customHeight="1">
      <c r="L344" s="25"/>
    </row>
    <row r="345" ht="14.25" customHeight="1">
      <c r="L345" s="25"/>
    </row>
    <row r="346" ht="14.25" customHeight="1">
      <c r="L346" s="25"/>
    </row>
    <row r="347" ht="14.25" customHeight="1">
      <c r="L347" s="25"/>
    </row>
    <row r="348" ht="14.25" customHeight="1">
      <c r="L348" s="25"/>
    </row>
    <row r="349" ht="14.25" customHeight="1">
      <c r="L349" s="25"/>
    </row>
    <row r="350" ht="14.25" customHeight="1">
      <c r="L350" s="25"/>
    </row>
    <row r="351" ht="14.25" customHeight="1">
      <c r="L351" s="25"/>
    </row>
    <row r="352" ht="14.25" customHeight="1">
      <c r="L352" s="25"/>
    </row>
    <row r="353" ht="14.25" customHeight="1">
      <c r="L353" s="25"/>
    </row>
    <row r="354" ht="14.25" customHeight="1">
      <c r="L354" s="25"/>
    </row>
    <row r="355" ht="14.25" customHeight="1">
      <c r="L355" s="25"/>
    </row>
    <row r="356" ht="14.25" customHeight="1">
      <c r="L356" s="25"/>
    </row>
    <row r="357" ht="14.25" customHeight="1">
      <c r="L357" s="25"/>
    </row>
    <row r="358" ht="14.25" customHeight="1">
      <c r="L358" s="25"/>
    </row>
    <row r="359" ht="14.25" customHeight="1">
      <c r="L359" s="25"/>
    </row>
    <row r="360" ht="14.25" customHeight="1">
      <c r="L360" s="25"/>
    </row>
    <row r="361" ht="14.25" customHeight="1">
      <c r="L361" s="25"/>
    </row>
    <row r="362" ht="14.25" customHeight="1">
      <c r="L362" s="25"/>
    </row>
    <row r="363" ht="14.25" customHeight="1">
      <c r="L363" s="25"/>
    </row>
    <row r="364" ht="14.25" customHeight="1">
      <c r="L364" s="25"/>
    </row>
    <row r="365" ht="14.25" customHeight="1">
      <c r="L365" s="25"/>
    </row>
    <row r="366" ht="14.25" customHeight="1">
      <c r="L366" s="25"/>
    </row>
    <row r="367" ht="14.25" customHeight="1">
      <c r="L367" s="25"/>
    </row>
    <row r="368" ht="14.25" customHeight="1">
      <c r="L368" s="25"/>
    </row>
    <row r="369" ht="14.25" customHeight="1">
      <c r="L369" s="25"/>
    </row>
    <row r="370" ht="14.25" customHeight="1">
      <c r="L370" s="25"/>
    </row>
    <row r="371" ht="14.25" customHeight="1">
      <c r="L371" s="25"/>
    </row>
    <row r="372" ht="14.25" customHeight="1">
      <c r="L372" s="25"/>
    </row>
    <row r="373" ht="14.25" customHeight="1">
      <c r="L373" s="25"/>
    </row>
    <row r="374" ht="14.25" customHeight="1">
      <c r="L374" s="25"/>
    </row>
    <row r="375" ht="14.25" customHeight="1">
      <c r="L375" s="25"/>
    </row>
    <row r="376" ht="14.25" customHeight="1">
      <c r="L376" s="25"/>
    </row>
    <row r="377" ht="14.25" customHeight="1">
      <c r="L377" s="25"/>
    </row>
    <row r="378" ht="14.25" customHeight="1">
      <c r="L378" s="25"/>
    </row>
    <row r="379" ht="14.25" customHeight="1">
      <c r="L379" s="25"/>
    </row>
    <row r="380" ht="14.25" customHeight="1">
      <c r="L380" s="25"/>
    </row>
    <row r="381" ht="14.25" customHeight="1">
      <c r="L381" s="25"/>
    </row>
    <row r="382" ht="14.25" customHeight="1">
      <c r="L382" s="25"/>
    </row>
    <row r="383" ht="14.25" customHeight="1">
      <c r="L383" s="25"/>
    </row>
    <row r="384" ht="14.25" customHeight="1">
      <c r="L384" s="25"/>
    </row>
    <row r="385" ht="14.25" customHeight="1">
      <c r="L385" s="25"/>
    </row>
    <row r="386" ht="14.25" customHeight="1">
      <c r="L386" s="25"/>
    </row>
    <row r="387" ht="14.25" customHeight="1">
      <c r="L387" s="25"/>
    </row>
    <row r="388" ht="14.25" customHeight="1">
      <c r="L388" s="25"/>
    </row>
    <row r="389" ht="14.25" customHeight="1">
      <c r="L389" s="25"/>
    </row>
    <row r="390" ht="14.25" customHeight="1">
      <c r="L390" s="25"/>
    </row>
    <row r="391" ht="14.25" customHeight="1">
      <c r="L391" s="25"/>
    </row>
    <row r="392" ht="14.25" customHeight="1">
      <c r="L392" s="25"/>
    </row>
    <row r="393" ht="14.25" customHeight="1">
      <c r="L393" s="25"/>
    </row>
    <row r="394" ht="14.25" customHeight="1">
      <c r="L394" s="25"/>
    </row>
    <row r="395" ht="14.25" customHeight="1">
      <c r="L395" s="25"/>
    </row>
    <row r="396" ht="14.25" customHeight="1">
      <c r="L396" s="25"/>
    </row>
    <row r="397" ht="14.25" customHeight="1">
      <c r="L397" s="25"/>
    </row>
    <row r="398" ht="14.25" customHeight="1">
      <c r="L398" s="25"/>
    </row>
    <row r="399" ht="14.25" customHeight="1">
      <c r="L399" s="25"/>
    </row>
    <row r="400" ht="14.25" customHeight="1">
      <c r="L400" s="25"/>
    </row>
    <row r="401" ht="14.25" customHeight="1">
      <c r="L401" s="25"/>
    </row>
    <row r="402" ht="14.25" customHeight="1">
      <c r="L402" s="25"/>
    </row>
    <row r="403" ht="14.25" customHeight="1">
      <c r="L403" s="25"/>
    </row>
    <row r="404" ht="14.25" customHeight="1">
      <c r="L404" s="25"/>
    </row>
    <row r="405" ht="14.25" customHeight="1">
      <c r="L405" s="25"/>
    </row>
    <row r="406" ht="14.25" customHeight="1">
      <c r="L406" s="25"/>
    </row>
    <row r="407" ht="14.25" customHeight="1">
      <c r="L407" s="25"/>
    </row>
    <row r="408" ht="14.25" customHeight="1">
      <c r="L408" s="25"/>
    </row>
    <row r="409" ht="14.25" customHeight="1">
      <c r="L409" s="25"/>
    </row>
    <row r="410" ht="14.25" customHeight="1">
      <c r="L410" s="25"/>
    </row>
    <row r="411" ht="14.25" customHeight="1">
      <c r="L411" s="25"/>
    </row>
    <row r="412" ht="14.25" customHeight="1">
      <c r="L412" s="25"/>
    </row>
    <row r="413" ht="14.25" customHeight="1">
      <c r="L413" s="25"/>
    </row>
    <row r="414" ht="14.25" customHeight="1">
      <c r="L414" s="25"/>
    </row>
    <row r="415" ht="14.25" customHeight="1">
      <c r="L415" s="25"/>
    </row>
    <row r="416" ht="14.25" customHeight="1">
      <c r="L416" s="25"/>
    </row>
    <row r="417" ht="14.25" customHeight="1">
      <c r="L417" s="25"/>
    </row>
    <row r="418" ht="14.25" customHeight="1">
      <c r="L418" s="25"/>
    </row>
    <row r="419" ht="14.25" customHeight="1">
      <c r="L419" s="25"/>
    </row>
    <row r="420" ht="14.25" customHeight="1">
      <c r="L420" s="25"/>
    </row>
    <row r="421" ht="14.25" customHeight="1">
      <c r="L421" s="25"/>
    </row>
    <row r="422" ht="14.25" customHeight="1">
      <c r="L422" s="25"/>
    </row>
    <row r="423" ht="14.25" customHeight="1">
      <c r="L423" s="25"/>
    </row>
    <row r="424" ht="14.25" customHeight="1">
      <c r="L424" s="25"/>
    </row>
    <row r="425" ht="14.25" customHeight="1">
      <c r="L425" s="25"/>
    </row>
    <row r="426" ht="14.25" customHeight="1">
      <c r="L426" s="25"/>
    </row>
    <row r="427" ht="14.25" customHeight="1">
      <c r="L427" s="25"/>
    </row>
    <row r="428" ht="14.25" customHeight="1">
      <c r="L428" s="25"/>
    </row>
    <row r="429" ht="14.25" customHeight="1">
      <c r="L429" s="25"/>
    </row>
    <row r="430" ht="14.25" customHeight="1">
      <c r="L430" s="25"/>
    </row>
    <row r="431" ht="14.25" customHeight="1">
      <c r="L431" s="25"/>
    </row>
    <row r="432" ht="14.25" customHeight="1">
      <c r="L432" s="25"/>
    </row>
    <row r="433" ht="14.25" customHeight="1">
      <c r="L433" s="25"/>
    </row>
    <row r="434" ht="14.25" customHeight="1">
      <c r="L434" s="25"/>
    </row>
    <row r="435" ht="14.25" customHeight="1">
      <c r="L435" s="25"/>
    </row>
    <row r="436" ht="14.25" customHeight="1">
      <c r="L436" s="25"/>
    </row>
    <row r="437" ht="14.25" customHeight="1">
      <c r="L437" s="25"/>
    </row>
    <row r="438" ht="14.25" customHeight="1">
      <c r="L438" s="25"/>
    </row>
    <row r="439" ht="14.25" customHeight="1">
      <c r="L439" s="25"/>
    </row>
    <row r="440" ht="14.25" customHeight="1">
      <c r="L440" s="25"/>
    </row>
    <row r="441" ht="14.25" customHeight="1">
      <c r="L441" s="25"/>
    </row>
    <row r="442" ht="14.25" customHeight="1">
      <c r="L442" s="25"/>
    </row>
    <row r="443" ht="14.25" customHeight="1">
      <c r="L443" s="25"/>
    </row>
    <row r="444" ht="14.25" customHeight="1">
      <c r="L444" s="25"/>
    </row>
    <row r="445" ht="14.25" customHeight="1">
      <c r="L445" s="25"/>
    </row>
    <row r="446" ht="14.25" customHeight="1">
      <c r="L446" s="25"/>
    </row>
    <row r="447" ht="14.25" customHeight="1">
      <c r="L447" s="25"/>
    </row>
    <row r="448" ht="14.25" customHeight="1">
      <c r="L448" s="25"/>
    </row>
    <row r="449" ht="14.25" customHeight="1">
      <c r="L449" s="25"/>
    </row>
    <row r="450" ht="14.25" customHeight="1">
      <c r="L450" s="25"/>
    </row>
    <row r="451" ht="14.25" customHeight="1">
      <c r="L451" s="25"/>
    </row>
    <row r="452" ht="14.25" customHeight="1">
      <c r="L452" s="25"/>
    </row>
    <row r="453" ht="14.25" customHeight="1">
      <c r="L453" s="25"/>
    </row>
    <row r="454" ht="14.25" customHeight="1">
      <c r="L454" s="25"/>
    </row>
    <row r="455" ht="14.25" customHeight="1">
      <c r="L455" s="25"/>
    </row>
    <row r="456" ht="14.25" customHeight="1">
      <c r="L456" s="25"/>
    </row>
    <row r="457" ht="14.25" customHeight="1">
      <c r="L457" s="25"/>
    </row>
    <row r="458" ht="14.25" customHeight="1">
      <c r="L458" s="25"/>
    </row>
    <row r="459" ht="14.25" customHeight="1">
      <c r="L459" s="25"/>
    </row>
    <row r="460" ht="14.25" customHeight="1">
      <c r="L460" s="25"/>
    </row>
    <row r="461" ht="14.25" customHeight="1">
      <c r="L461" s="25"/>
    </row>
    <row r="462" ht="14.25" customHeight="1">
      <c r="L462" s="25"/>
    </row>
    <row r="463" ht="14.25" customHeight="1">
      <c r="L463" s="25"/>
    </row>
    <row r="464" ht="14.25" customHeight="1">
      <c r="L464" s="25"/>
    </row>
    <row r="465" ht="14.25" customHeight="1">
      <c r="L465" s="25"/>
    </row>
    <row r="466" ht="14.25" customHeight="1">
      <c r="L466" s="25"/>
    </row>
    <row r="467" ht="14.25" customHeight="1">
      <c r="L467" s="25"/>
    </row>
    <row r="468" ht="14.25" customHeight="1">
      <c r="L468" s="25"/>
    </row>
    <row r="469" ht="14.25" customHeight="1">
      <c r="L469" s="25"/>
    </row>
    <row r="470" ht="14.25" customHeight="1">
      <c r="L470" s="25"/>
    </row>
    <row r="471" ht="14.25" customHeight="1">
      <c r="L471" s="25"/>
    </row>
    <row r="472" ht="14.25" customHeight="1">
      <c r="L472" s="25"/>
    </row>
    <row r="473" ht="14.25" customHeight="1">
      <c r="L473" s="25"/>
    </row>
    <row r="474" ht="14.25" customHeight="1">
      <c r="L474" s="25"/>
    </row>
    <row r="475" ht="14.25" customHeight="1">
      <c r="L475" s="25"/>
    </row>
    <row r="476" ht="14.25" customHeight="1">
      <c r="L476" s="25"/>
    </row>
    <row r="477" ht="14.25" customHeight="1">
      <c r="L477" s="25"/>
    </row>
    <row r="478" ht="14.25" customHeight="1">
      <c r="L478" s="25"/>
    </row>
    <row r="479" ht="14.25" customHeight="1">
      <c r="L479" s="25"/>
    </row>
    <row r="480" ht="14.25" customHeight="1">
      <c r="L480" s="25"/>
    </row>
    <row r="481" ht="14.25" customHeight="1">
      <c r="L481" s="25"/>
    </row>
    <row r="482" ht="14.25" customHeight="1">
      <c r="L482" s="25"/>
    </row>
    <row r="483" ht="14.25" customHeight="1">
      <c r="L483" s="25"/>
    </row>
    <row r="484" ht="14.25" customHeight="1">
      <c r="L484" s="25"/>
    </row>
    <row r="485" ht="14.25" customHeight="1">
      <c r="L485" s="25"/>
    </row>
    <row r="486" ht="14.25" customHeight="1">
      <c r="L486" s="25"/>
    </row>
    <row r="487" ht="14.25" customHeight="1">
      <c r="L487" s="25"/>
    </row>
    <row r="488" ht="14.25" customHeight="1">
      <c r="L488" s="25"/>
    </row>
    <row r="489" ht="14.25" customHeight="1">
      <c r="L489" s="25"/>
    </row>
    <row r="490" ht="14.25" customHeight="1">
      <c r="L490" s="25"/>
    </row>
    <row r="491" ht="14.25" customHeight="1">
      <c r="L491" s="25"/>
    </row>
    <row r="492" ht="14.25" customHeight="1">
      <c r="L492" s="25"/>
    </row>
    <row r="493" ht="14.25" customHeight="1">
      <c r="L493" s="25"/>
    </row>
    <row r="494" ht="14.25" customHeight="1">
      <c r="L494" s="25"/>
    </row>
    <row r="495" ht="14.25" customHeight="1">
      <c r="L495" s="25"/>
    </row>
    <row r="496" ht="14.25" customHeight="1">
      <c r="L496" s="25"/>
    </row>
    <row r="497" ht="14.25" customHeight="1">
      <c r="L497" s="25"/>
    </row>
    <row r="498" ht="14.25" customHeight="1">
      <c r="L498" s="25"/>
    </row>
    <row r="499" ht="14.25" customHeight="1">
      <c r="L499" s="25"/>
    </row>
    <row r="500" ht="14.25" customHeight="1">
      <c r="L500" s="25"/>
    </row>
    <row r="501" ht="14.25" customHeight="1">
      <c r="L501" s="25"/>
    </row>
    <row r="502" ht="14.25" customHeight="1">
      <c r="L502" s="25"/>
    </row>
    <row r="503" ht="14.25" customHeight="1">
      <c r="L503" s="25"/>
    </row>
    <row r="504" ht="14.25" customHeight="1">
      <c r="L504" s="25"/>
    </row>
    <row r="505" ht="14.25" customHeight="1">
      <c r="L505" s="25"/>
    </row>
    <row r="506" ht="14.25" customHeight="1">
      <c r="L506" s="25"/>
    </row>
    <row r="507" ht="14.25" customHeight="1">
      <c r="L507" s="25"/>
    </row>
    <row r="508" ht="14.25" customHeight="1">
      <c r="L508" s="25"/>
    </row>
    <row r="509" ht="14.25" customHeight="1">
      <c r="L509" s="25"/>
    </row>
    <row r="510" ht="14.25" customHeight="1">
      <c r="L510" s="25"/>
    </row>
    <row r="511" ht="14.25" customHeight="1">
      <c r="L511" s="25"/>
    </row>
    <row r="512" ht="14.25" customHeight="1">
      <c r="L512" s="25"/>
    </row>
    <row r="513" ht="14.25" customHeight="1">
      <c r="L513" s="25"/>
    </row>
    <row r="514" ht="14.25" customHeight="1">
      <c r="L514" s="25"/>
    </row>
    <row r="515" ht="14.25" customHeight="1">
      <c r="L515" s="25"/>
    </row>
    <row r="516" ht="14.25" customHeight="1">
      <c r="L516" s="25"/>
    </row>
    <row r="517" ht="14.25" customHeight="1">
      <c r="L517" s="25"/>
    </row>
    <row r="518" ht="14.25" customHeight="1">
      <c r="L518" s="25"/>
    </row>
    <row r="519" ht="14.25" customHeight="1">
      <c r="L519" s="25"/>
    </row>
    <row r="520" ht="14.25" customHeight="1">
      <c r="L520" s="25"/>
    </row>
    <row r="521" ht="14.25" customHeight="1">
      <c r="L521" s="25"/>
    </row>
    <row r="522" ht="14.25" customHeight="1">
      <c r="L522" s="25"/>
    </row>
    <row r="523" ht="14.25" customHeight="1">
      <c r="L523" s="25"/>
    </row>
    <row r="524" ht="14.25" customHeight="1">
      <c r="L524" s="25"/>
    </row>
    <row r="525" ht="14.25" customHeight="1">
      <c r="L525" s="25"/>
    </row>
    <row r="526" ht="14.25" customHeight="1">
      <c r="L526" s="25"/>
    </row>
    <row r="527" ht="14.25" customHeight="1">
      <c r="L527" s="25"/>
    </row>
    <row r="528" ht="14.25" customHeight="1">
      <c r="L528" s="25"/>
    </row>
    <row r="529" ht="14.25" customHeight="1">
      <c r="L529" s="25"/>
    </row>
    <row r="530" ht="14.25" customHeight="1">
      <c r="L530" s="25"/>
    </row>
    <row r="531" ht="14.25" customHeight="1">
      <c r="L531" s="25"/>
    </row>
    <row r="532" ht="14.25" customHeight="1">
      <c r="L532" s="25"/>
    </row>
    <row r="533" ht="14.25" customHeight="1">
      <c r="L533" s="25"/>
    </row>
    <row r="534" ht="14.25" customHeight="1">
      <c r="L534" s="25"/>
    </row>
    <row r="535" ht="14.25" customHeight="1">
      <c r="L535" s="25"/>
    </row>
    <row r="536" ht="14.25" customHeight="1">
      <c r="L536" s="25"/>
    </row>
    <row r="537" ht="14.25" customHeight="1">
      <c r="L537" s="25"/>
    </row>
    <row r="538" ht="14.25" customHeight="1">
      <c r="L538" s="25"/>
    </row>
    <row r="539" ht="14.25" customHeight="1">
      <c r="L539" s="25"/>
    </row>
    <row r="540" ht="14.25" customHeight="1">
      <c r="L540" s="25"/>
    </row>
    <row r="541" ht="14.25" customHeight="1">
      <c r="L541" s="25"/>
    </row>
    <row r="542" ht="14.25" customHeight="1">
      <c r="L542" s="25"/>
    </row>
    <row r="543" ht="14.25" customHeight="1">
      <c r="L543" s="25"/>
    </row>
    <row r="544" ht="14.25" customHeight="1">
      <c r="L544" s="25"/>
    </row>
    <row r="545" ht="14.25" customHeight="1">
      <c r="L545" s="25"/>
    </row>
    <row r="546" ht="14.25" customHeight="1">
      <c r="L546" s="25"/>
    </row>
    <row r="547" ht="14.25" customHeight="1">
      <c r="L547" s="25"/>
    </row>
    <row r="548" ht="14.25" customHeight="1">
      <c r="L548" s="25"/>
    </row>
    <row r="549" ht="14.25" customHeight="1">
      <c r="L549" s="25"/>
    </row>
    <row r="550" ht="14.25" customHeight="1">
      <c r="L550" s="25"/>
    </row>
    <row r="551" ht="14.25" customHeight="1">
      <c r="L551" s="25"/>
    </row>
    <row r="552" ht="14.25" customHeight="1">
      <c r="L552" s="25"/>
    </row>
    <row r="553" ht="14.25" customHeight="1">
      <c r="L553" s="25"/>
    </row>
    <row r="554" ht="14.25" customHeight="1">
      <c r="L554" s="25"/>
    </row>
    <row r="555" ht="14.25" customHeight="1">
      <c r="L555" s="25"/>
    </row>
    <row r="556" ht="14.25" customHeight="1">
      <c r="L556" s="25"/>
    </row>
    <row r="557" ht="14.25" customHeight="1">
      <c r="L557" s="25"/>
    </row>
    <row r="558" ht="14.25" customHeight="1">
      <c r="L558" s="25"/>
    </row>
    <row r="559" ht="14.25" customHeight="1">
      <c r="L559" s="25"/>
    </row>
    <row r="560" ht="14.25" customHeight="1">
      <c r="L560" s="25"/>
    </row>
    <row r="561" ht="14.25" customHeight="1">
      <c r="L561" s="25"/>
    </row>
    <row r="562" ht="14.25" customHeight="1">
      <c r="L562" s="25"/>
    </row>
    <row r="563" ht="14.25" customHeight="1">
      <c r="L563" s="25"/>
    </row>
    <row r="564" ht="14.25" customHeight="1">
      <c r="L564" s="25"/>
    </row>
    <row r="565" ht="14.25" customHeight="1">
      <c r="L565" s="25"/>
    </row>
    <row r="566" ht="14.25" customHeight="1">
      <c r="L566" s="25"/>
    </row>
    <row r="567" ht="14.25" customHeight="1">
      <c r="L567" s="25"/>
    </row>
    <row r="568" ht="14.25" customHeight="1">
      <c r="L568" s="25"/>
    </row>
    <row r="569" ht="14.25" customHeight="1">
      <c r="L569" s="25"/>
    </row>
    <row r="570" ht="14.25" customHeight="1">
      <c r="L570" s="25"/>
    </row>
    <row r="571" ht="14.25" customHeight="1">
      <c r="L571" s="25"/>
    </row>
    <row r="572" ht="14.25" customHeight="1">
      <c r="L572" s="25"/>
    </row>
    <row r="573" ht="14.25" customHeight="1">
      <c r="L573" s="25"/>
    </row>
    <row r="574" ht="14.25" customHeight="1">
      <c r="L574" s="25"/>
    </row>
    <row r="575" ht="14.25" customHeight="1">
      <c r="L575" s="25"/>
    </row>
    <row r="576" ht="14.25" customHeight="1">
      <c r="L576" s="25"/>
    </row>
    <row r="577" ht="14.25" customHeight="1">
      <c r="L577" s="25"/>
    </row>
    <row r="578" ht="14.25" customHeight="1">
      <c r="L578" s="25"/>
    </row>
    <row r="579" ht="14.25" customHeight="1">
      <c r="L579" s="25"/>
    </row>
    <row r="580" ht="14.25" customHeight="1">
      <c r="L580" s="25"/>
    </row>
    <row r="581" ht="14.25" customHeight="1">
      <c r="L581" s="25"/>
    </row>
    <row r="582" ht="14.25" customHeight="1">
      <c r="L582" s="25"/>
    </row>
    <row r="583" ht="14.25" customHeight="1">
      <c r="L583" s="25"/>
    </row>
    <row r="584" ht="14.25" customHeight="1">
      <c r="L584" s="25"/>
    </row>
    <row r="585" ht="14.25" customHeight="1">
      <c r="L585" s="25"/>
    </row>
    <row r="586" ht="14.25" customHeight="1">
      <c r="L586" s="25"/>
    </row>
    <row r="587" ht="14.25" customHeight="1">
      <c r="L587" s="25"/>
    </row>
    <row r="588" ht="14.25" customHeight="1">
      <c r="L588" s="25"/>
    </row>
    <row r="589" ht="14.25" customHeight="1">
      <c r="L589" s="25"/>
    </row>
    <row r="590" ht="14.25" customHeight="1">
      <c r="L590" s="25"/>
    </row>
    <row r="591" ht="14.25" customHeight="1">
      <c r="L591" s="25"/>
    </row>
    <row r="592" ht="14.25" customHeight="1">
      <c r="L592" s="25"/>
    </row>
    <row r="593" ht="14.25" customHeight="1">
      <c r="L593" s="25"/>
    </row>
    <row r="594" ht="14.25" customHeight="1">
      <c r="L594" s="25"/>
    </row>
    <row r="595" ht="14.25" customHeight="1">
      <c r="L595" s="25"/>
    </row>
    <row r="596" ht="14.25" customHeight="1">
      <c r="L596" s="25"/>
    </row>
    <row r="597" ht="14.25" customHeight="1">
      <c r="L597" s="25"/>
    </row>
    <row r="598" ht="14.25" customHeight="1">
      <c r="L598" s="25"/>
    </row>
    <row r="599" ht="14.25" customHeight="1">
      <c r="L599" s="25"/>
    </row>
    <row r="600" ht="14.25" customHeight="1">
      <c r="L600" s="25"/>
    </row>
    <row r="601" ht="14.25" customHeight="1">
      <c r="L601" s="25"/>
    </row>
    <row r="602" ht="14.25" customHeight="1">
      <c r="L602" s="25"/>
    </row>
    <row r="603" ht="14.25" customHeight="1">
      <c r="L603" s="25"/>
    </row>
    <row r="604" ht="14.25" customHeight="1">
      <c r="L604" s="25"/>
    </row>
    <row r="605" ht="14.25" customHeight="1">
      <c r="L605" s="25"/>
    </row>
    <row r="606" ht="14.25" customHeight="1">
      <c r="L606" s="25"/>
    </row>
    <row r="607" ht="14.25" customHeight="1">
      <c r="L607" s="25"/>
    </row>
    <row r="608" ht="14.25" customHeight="1">
      <c r="L608" s="25"/>
    </row>
    <row r="609" ht="14.25" customHeight="1">
      <c r="L609" s="25"/>
    </row>
    <row r="610" ht="14.25" customHeight="1">
      <c r="L610" s="25"/>
    </row>
    <row r="611" ht="14.25" customHeight="1">
      <c r="L611" s="25"/>
    </row>
    <row r="612" ht="14.25" customHeight="1">
      <c r="L612" s="25"/>
    </row>
    <row r="613" ht="14.25" customHeight="1">
      <c r="L613" s="25"/>
    </row>
    <row r="614" ht="14.25" customHeight="1">
      <c r="L614" s="25"/>
    </row>
    <row r="615" ht="14.25" customHeight="1">
      <c r="L615" s="25"/>
    </row>
    <row r="616" ht="14.25" customHeight="1">
      <c r="L616" s="25"/>
    </row>
    <row r="617" ht="14.25" customHeight="1">
      <c r="L617" s="25"/>
    </row>
    <row r="618" ht="14.25" customHeight="1">
      <c r="L618" s="25"/>
    </row>
    <row r="619" ht="14.25" customHeight="1">
      <c r="L619" s="25"/>
    </row>
    <row r="620" ht="14.25" customHeight="1">
      <c r="L620" s="25"/>
    </row>
    <row r="621" ht="14.25" customHeight="1">
      <c r="L621" s="25"/>
    </row>
    <row r="622" ht="14.25" customHeight="1">
      <c r="L622" s="25"/>
    </row>
    <row r="623" ht="14.25" customHeight="1">
      <c r="L623" s="25"/>
    </row>
    <row r="624" ht="14.25" customHeight="1">
      <c r="L624" s="25"/>
    </row>
    <row r="625" ht="14.25" customHeight="1">
      <c r="L625" s="25"/>
    </row>
    <row r="626" ht="14.25" customHeight="1">
      <c r="L626" s="25"/>
    </row>
    <row r="627" ht="14.25" customHeight="1">
      <c r="L627" s="25"/>
    </row>
    <row r="628" ht="14.25" customHeight="1">
      <c r="L628" s="25"/>
    </row>
    <row r="629" ht="14.25" customHeight="1">
      <c r="L629" s="25"/>
    </row>
    <row r="630" ht="14.25" customHeight="1">
      <c r="L630" s="25"/>
    </row>
    <row r="631" ht="14.25" customHeight="1">
      <c r="L631" s="25"/>
    </row>
    <row r="632" ht="14.25" customHeight="1">
      <c r="L632" s="25"/>
    </row>
    <row r="633" ht="14.25" customHeight="1">
      <c r="L633" s="25"/>
    </row>
    <row r="634" ht="14.25" customHeight="1">
      <c r="L634" s="25"/>
    </row>
    <row r="635" ht="14.25" customHeight="1">
      <c r="L635" s="25"/>
    </row>
    <row r="636" ht="14.25" customHeight="1">
      <c r="L636" s="25"/>
    </row>
    <row r="637" ht="14.25" customHeight="1">
      <c r="L637" s="25"/>
    </row>
    <row r="638" ht="14.25" customHeight="1">
      <c r="L638" s="25"/>
    </row>
    <row r="639" ht="14.25" customHeight="1">
      <c r="L639" s="25"/>
    </row>
    <row r="640" ht="14.25" customHeight="1">
      <c r="L640" s="25"/>
    </row>
    <row r="641" ht="14.25" customHeight="1">
      <c r="L641" s="25"/>
    </row>
    <row r="642" ht="14.25" customHeight="1">
      <c r="L642" s="25"/>
    </row>
    <row r="643" ht="14.25" customHeight="1">
      <c r="L643" s="25"/>
    </row>
    <row r="644" ht="14.25" customHeight="1">
      <c r="L644" s="25"/>
    </row>
    <row r="645" ht="14.25" customHeight="1">
      <c r="L645" s="25"/>
    </row>
    <row r="646" ht="14.25" customHeight="1">
      <c r="L646" s="25"/>
    </row>
    <row r="647" ht="14.25" customHeight="1">
      <c r="L647" s="25"/>
    </row>
    <row r="648" ht="14.25" customHeight="1">
      <c r="L648" s="25"/>
    </row>
    <row r="649" ht="14.25" customHeight="1">
      <c r="L649" s="25"/>
    </row>
    <row r="650" ht="14.25" customHeight="1">
      <c r="L650" s="25"/>
    </row>
    <row r="651" ht="14.25" customHeight="1">
      <c r="L651" s="25"/>
    </row>
    <row r="652" ht="14.25" customHeight="1">
      <c r="L652" s="25"/>
    </row>
    <row r="653" ht="14.25" customHeight="1">
      <c r="L653" s="25"/>
    </row>
    <row r="654" ht="14.25" customHeight="1">
      <c r="L654" s="25"/>
    </row>
    <row r="655" ht="14.25" customHeight="1">
      <c r="L655" s="25"/>
    </row>
    <row r="656" ht="14.25" customHeight="1">
      <c r="L656" s="25"/>
    </row>
    <row r="657" ht="14.25" customHeight="1">
      <c r="L657" s="25"/>
    </row>
    <row r="658" ht="14.25" customHeight="1">
      <c r="L658" s="25"/>
    </row>
    <row r="659" ht="14.25" customHeight="1">
      <c r="L659" s="25"/>
    </row>
    <row r="660" ht="14.25" customHeight="1">
      <c r="L660" s="25"/>
    </row>
    <row r="661" ht="14.25" customHeight="1">
      <c r="L661" s="25"/>
    </row>
    <row r="662" ht="14.25" customHeight="1">
      <c r="L662" s="25"/>
    </row>
    <row r="663" ht="14.25" customHeight="1">
      <c r="L663" s="25"/>
    </row>
    <row r="664" ht="14.25" customHeight="1">
      <c r="L664" s="25"/>
    </row>
    <row r="665" ht="14.25" customHeight="1">
      <c r="L665" s="25"/>
    </row>
    <row r="666" ht="14.25" customHeight="1">
      <c r="L666" s="25"/>
    </row>
    <row r="667" ht="14.25" customHeight="1">
      <c r="L667" s="25"/>
    </row>
    <row r="668" ht="14.25" customHeight="1">
      <c r="L668" s="25"/>
    </row>
    <row r="669" ht="14.25" customHeight="1">
      <c r="L669" s="25"/>
    </row>
    <row r="670" ht="14.25" customHeight="1">
      <c r="L670" s="25"/>
    </row>
    <row r="671" ht="14.25" customHeight="1">
      <c r="L671" s="25"/>
    </row>
    <row r="672" ht="14.25" customHeight="1">
      <c r="L672" s="25"/>
    </row>
    <row r="673" ht="14.25" customHeight="1">
      <c r="L673" s="25"/>
    </row>
    <row r="674" ht="14.25" customHeight="1">
      <c r="L674" s="25"/>
    </row>
    <row r="675" ht="14.25" customHeight="1">
      <c r="L675" s="25"/>
    </row>
    <row r="676" ht="14.25" customHeight="1">
      <c r="L676" s="25"/>
    </row>
    <row r="677" ht="14.25" customHeight="1">
      <c r="L677" s="25"/>
    </row>
    <row r="678" ht="14.25" customHeight="1">
      <c r="L678" s="25"/>
    </row>
    <row r="679" ht="14.25" customHeight="1">
      <c r="L679" s="25"/>
    </row>
    <row r="680" ht="14.25" customHeight="1">
      <c r="L680" s="25"/>
    </row>
    <row r="681" ht="14.25" customHeight="1">
      <c r="L681" s="25"/>
    </row>
    <row r="682" ht="14.25" customHeight="1">
      <c r="L682" s="25"/>
    </row>
    <row r="683" ht="14.25" customHeight="1">
      <c r="L683" s="25"/>
    </row>
    <row r="684" ht="14.25" customHeight="1">
      <c r="L684" s="25"/>
    </row>
    <row r="685" ht="14.25" customHeight="1">
      <c r="L685" s="25"/>
    </row>
    <row r="686" ht="14.25" customHeight="1">
      <c r="L686" s="25"/>
    </row>
    <row r="687" ht="14.25" customHeight="1">
      <c r="L687" s="25"/>
    </row>
    <row r="688" ht="14.25" customHeight="1">
      <c r="L688" s="25"/>
    </row>
    <row r="689" ht="14.25" customHeight="1">
      <c r="L689" s="25"/>
    </row>
    <row r="690" ht="14.25" customHeight="1">
      <c r="L690" s="25"/>
    </row>
    <row r="691" ht="14.25" customHeight="1">
      <c r="L691" s="25"/>
    </row>
    <row r="692" ht="14.25" customHeight="1">
      <c r="L692" s="25"/>
    </row>
    <row r="693" ht="14.25" customHeight="1">
      <c r="L693" s="25"/>
    </row>
    <row r="694" ht="14.25" customHeight="1">
      <c r="L694" s="25"/>
    </row>
    <row r="695" ht="14.25" customHeight="1">
      <c r="L695" s="25"/>
    </row>
    <row r="696" ht="14.25" customHeight="1">
      <c r="L696" s="25"/>
    </row>
    <row r="697" ht="14.25" customHeight="1">
      <c r="L697" s="25"/>
    </row>
    <row r="698" ht="14.25" customHeight="1">
      <c r="L698" s="25"/>
    </row>
    <row r="699" ht="14.25" customHeight="1">
      <c r="L699" s="25"/>
    </row>
    <row r="700" ht="14.25" customHeight="1">
      <c r="L700" s="25"/>
    </row>
    <row r="701" ht="14.25" customHeight="1">
      <c r="L701" s="25"/>
    </row>
    <row r="702" ht="14.25" customHeight="1">
      <c r="L702" s="25"/>
    </row>
    <row r="703" ht="14.25" customHeight="1">
      <c r="L703" s="25"/>
    </row>
    <row r="704" ht="14.25" customHeight="1">
      <c r="L704" s="25"/>
    </row>
    <row r="705" ht="14.25" customHeight="1">
      <c r="L705" s="25"/>
    </row>
    <row r="706" ht="14.25" customHeight="1">
      <c r="L706" s="25"/>
    </row>
    <row r="707" ht="14.25" customHeight="1">
      <c r="L707" s="25"/>
    </row>
    <row r="708" ht="14.25" customHeight="1">
      <c r="L708" s="25"/>
    </row>
    <row r="709" ht="14.25" customHeight="1">
      <c r="L709" s="25"/>
    </row>
    <row r="710" ht="14.25" customHeight="1">
      <c r="L710" s="25"/>
    </row>
    <row r="711" ht="14.25" customHeight="1">
      <c r="L711" s="25"/>
    </row>
    <row r="712" ht="14.25" customHeight="1">
      <c r="L712" s="25"/>
    </row>
    <row r="713" ht="14.25" customHeight="1">
      <c r="L713" s="25"/>
    </row>
    <row r="714" ht="14.25" customHeight="1">
      <c r="L714" s="25"/>
    </row>
    <row r="715" ht="14.25" customHeight="1">
      <c r="L715" s="25"/>
    </row>
    <row r="716" ht="14.25" customHeight="1">
      <c r="L716" s="25"/>
    </row>
    <row r="717" ht="14.25" customHeight="1">
      <c r="L717" s="25"/>
    </row>
    <row r="718" ht="14.25" customHeight="1">
      <c r="L718" s="25"/>
    </row>
    <row r="719" ht="14.25" customHeight="1">
      <c r="L719" s="25"/>
    </row>
    <row r="720" ht="14.25" customHeight="1">
      <c r="L720" s="25"/>
    </row>
    <row r="721" ht="14.25" customHeight="1">
      <c r="L721" s="25"/>
    </row>
    <row r="722" ht="14.25" customHeight="1">
      <c r="L722" s="25"/>
    </row>
    <row r="723" ht="14.25" customHeight="1">
      <c r="L723" s="25"/>
    </row>
    <row r="724" ht="14.25" customHeight="1">
      <c r="L724" s="25"/>
    </row>
    <row r="725" ht="14.25" customHeight="1">
      <c r="L725" s="25"/>
    </row>
    <row r="726" ht="14.25" customHeight="1">
      <c r="L726" s="25"/>
    </row>
    <row r="727" ht="14.25" customHeight="1">
      <c r="L727" s="25"/>
    </row>
    <row r="728" ht="14.25" customHeight="1">
      <c r="L728" s="25"/>
    </row>
    <row r="729" ht="14.25" customHeight="1">
      <c r="L729" s="25"/>
    </row>
    <row r="730" ht="14.25" customHeight="1">
      <c r="L730" s="25"/>
    </row>
    <row r="731" ht="14.25" customHeight="1">
      <c r="L731" s="25"/>
    </row>
    <row r="732" ht="14.25" customHeight="1">
      <c r="L732" s="25"/>
    </row>
    <row r="733" ht="14.25" customHeight="1">
      <c r="L733" s="25"/>
    </row>
    <row r="734" ht="14.25" customHeight="1">
      <c r="L734" s="25"/>
    </row>
    <row r="735" ht="14.25" customHeight="1">
      <c r="L735" s="25"/>
    </row>
    <row r="736" ht="14.25" customHeight="1">
      <c r="L736" s="25"/>
    </row>
    <row r="737" ht="14.25" customHeight="1">
      <c r="L737" s="25"/>
    </row>
    <row r="738" ht="14.25" customHeight="1">
      <c r="L738" s="25"/>
    </row>
    <row r="739" ht="14.25" customHeight="1">
      <c r="L739" s="25"/>
    </row>
    <row r="740" ht="14.25" customHeight="1">
      <c r="L740" s="25"/>
    </row>
    <row r="741" ht="14.25" customHeight="1">
      <c r="L741" s="25"/>
    </row>
    <row r="742" ht="14.25" customHeight="1">
      <c r="L742" s="25"/>
    </row>
    <row r="743" ht="14.25" customHeight="1">
      <c r="L743" s="25"/>
    </row>
    <row r="744" ht="14.25" customHeight="1">
      <c r="L744" s="25"/>
    </row>
    <row r="745" ht="14.25" customHeight="1">
      <c r="L745" s="25"/>
    </row>
    <row r="746" ht="14.25" customHeight="1">
      <c r="L746" s="25"/>
    </row>
    <row r="747" ht="14.25" customHeight="1">
      <c r="L747" s="25"/>
    </row>
    <row r="748" ht="14.25" customHeight="1">
      <c r="L748" s="25"/>
    </row>
    <row r="749" ht="14.25" customHeight="1">
      <c r="L749" s="25"/>
    </row>
    <row r="750" ht="14.25" customHeight="1">
      <c r="L750" s="25"/>
    </row>
    <row r="751" ht="14.25" customHeight="1">
      <c r="L751" s="25"/>
    </row>
    <row r="752" ht="14.25" customHeight="1">
      <c r="L752" s="25"/>
    </row>
    <row r="753" ht="14.25" customHeight="1">
      <c r="L753" s="25"/>
    </row>
    <row r="754" ht="14.25" customHeight="1">
      <c r="L754" s="25"/>
    </row>
    <row r="755" ht="14.25" customHeight="1">
      <c r="L755" s="25"/>
    </row>
    <row r="756" ht="14.25" customHeight="1">
      <c r="L756" s="25"/>
    </row>
    <row r="757" ht="14.25" customHeight="1">
      <c r="L757" s="25"/>
    </row>
    <row r="758" ht="14.25" customHeight="1">
      <c r="L758" s="25"/>
    </row>
    <row r="759" ht="14.25" customHeight="1">
      <c r="L759" s="25"/>
    </row>
    <row r="760" ht="14.25" customHeight="1">
      <c r="L760" s="25"/>
    </row>
    <row r="761" ht="14.25" customHeight="1">
      <c r="L761" s="25"/>
    </row>
    <row r="762" ht="14.25" customHeight="1">
      <c r="L762" s="25"/>
    </row>
    <row r="763" ht="14.25" customHeight="1">
      <c r="L763" s="25"/>
    </row>
    <row r="764" ht="14.25" customHeight="1">
      <c r="L764" s="25"/>
    </row>
    <row r="765" ht="14.25" customHeight="1">
      <c r="L765" s="25"/>
    </row>
    <row r="766" ht="14.25" customHeight="1">
      <c r="L766" s="25"/>
    </row>
    <row r="767" ht="14.25" customHeight="1">
      <c r="L767" s="25"/>
    </row>
    <row r="768" ht="14.25" customHeight="1">
      <c r="L768" s="25"/>
    </row>
    <row r="769" ht="14.25" customHeight="1">
      <c r="L769" s="25"/>
    </row>
    <row r="770" ht="14.25" customHeight="1">
      <c r="L770" s="25"/>
    </row>
    <row r="771" ht="14.25" customHeight="1">
      <c r="L771" s="25"/>
    </row>
    <row r="772" ht="14.25" customHeight="1">
      <c r="L772" s="25"/>
    </row>
    <row r="773" ht="14.25" customHeight="1">
      <c r="L773" s="25"/>
    </row>
    <row r="774" ht="14.25" customHeight="1">
      <c r="L774" s="25"/>
    </row>
    <row r="775" ht="14.25" customHeight="1">
      <c r="L775" s="25"/>
    </row>
    <row r="776" ht="14.25" customHeight="1">
      <c r="L776" s="25"/>
    </row>
    <row r="777" ht="14.25" customHeight="1">
      <c r="L777" s="25"/>
    </row>
    <row r="778" ht="14.25" customHeight="1">
      <c r="L778" s="25"/>
    </row>
    <row r="779" ht="14.25" customHeight="1">
      <c r="L779" s="25"/>
    </row>
    <row r="780" ht="14.25" customHeight="1">
      <c r="L780" s="25"/>
    </row>
    <row r="781" ht="14.25" customHeight="1">
      <c r="L781" s="25"/>
    </row>
    <row r="782" ht="14.25" customHeight="1">
      <c r="L782" s="25"/>
    </row>
    <row r="783" ht="14.25" customHeight="1">
      <c r="L783" s="25"/>
    </row>
    <row r="784" ht="14.25" customHeight="1">
      <c r="L784" s="25"/>
    </row>
    <row r="785" ht="14.25" customHeight="1">
      <c r="L785" s="25"/>
    </row>
    <row r="786" ht="14.25" customHeight="1">
      <c r="L786" s="25"/>
    </row>
    <row r="787" ht="14.25" customHeight="1">
      <c r="L787" s="25"/>
    </row>
    <row r="788" ht="14.25" customHeight="1">
      <c r="L788" s="25"/>
    </row>
    <row r="789" ht="14.25" customHeight="1">
      <c r="L789" s="25"/>
    </row>
    <row r="790" ht="14.25" customHeight="1">
      <c r="L790" s="25"/>
    </row>
    <row r="791" ht="14.25" customHeight="1">
      <c r="L791" s="25"/>
    </row>
    <row r="792" ht="14.25" customHeight="1">
      <c r="L792" s="25"/>
    </row>
    <row r="793" ht="14.25" customHeight="1">
      <c r="L793" s="25"/>
    </row>
    <row r="794" ht="14.25" customHeight="1">
      <c r="L794" s="25"/>
    </row>
    <row r="795" ht="14.25" customHeight="1">
      <c r="L795" s="25"/>
    </row>
    <row r="796" ht="14.25" customHeight="1">
      <c r="L796" s="25"/>
    </row>
    <row r="797" ht="14.25" customHeight="1">
      <c r="L797" s="25"/>
    </row>
    <row r="798" ht="14.25" customHeight="1">
      <c r="L798" s="25"/>
    </row>
    <row r="799" ht="14.25" customHeight="1">
      <c r="L799" s="25"/>
    </row>
    <row r="800" ht="14.25" customHeight="1">
      <c r="L800" s="25"/>
    </row>
    <row r="801" ht="14.25" customHeight="1">
      <c r="L801" s="25"/>
    </row>
    <row r="802" ht="14.25" customHeight="1">
      <c r="L802" s="25"/>
    </row>
    <row r="803" ht="14.25" customHeight="1">
      <c r="L803" s="25"/>
    </row>
    <row r="804" ht="14.25" customHeight="1">
      <c r="L804" s="25"/>
    </row>
    <row r="805" ht="14.25" customHeight="1">
      <c r="L805" s="25"/>
    </row>
    <row r="806" ht="14.25" customHeight="1">
      <c r="L806" s="25"/>
    </row>
    <row r="807" ht="14.25" customHeight="1">
      <c r="L807" s="25"/>
    </row>
    <row r="808" ht="14.25" customHeight="1">
      <c r="L808" s="25"/>
    </row>
    <row r="809" ht="14.25" customHeight="1">
      <c r="L809" s="25"/>
    </row>
    <row r="810" ht="14.25" customHeight="1">
      <c r="L810" s="25"/>
    </row>
    <row r="811" ht="14.25" customHeight="1">
      <c r="L811" s="25"/>
    </row>
    <row r="812" ht="14.25" customHeight="1">
      <c r="L812" s="25"/>
    </row>
    <row r="813" ht="14.25" customHeight="1">
      <c r="L813" s="25"/>
    </row>
    <row r="814" ht="14.25" customHeight="1">
      <c r="L814" s="25"/>
    </row>
    <row r="815" ht="14.25" customHeight="1">
      <c r="L815" s="25"/>
    </row>
    <row r="816" ht="14.25" customHeight="1">
      <c r="L816" s="25"/>
    </row>
    <row r="817" ht="14.25" customHeight="1">
      <c r="L817" s="25"/>
    </row>
    <row r="818" ht="14.25" customHeight="1">
      <c r="L818" s="25"/>
    </row>
    <row r="819" ht="14.25" customHeight="1">
      <c r="L819" s="25"/>
    </row>
    <row r="820" ht="14.25" customHeight="1">
      <c r="L820" s="25"/>
    </row>
    <row r="821" ht="14.25" customHeight="1">
      <c r="L821" s="25"/>
    </row>
    <row r="822" ht="14.25" customHeight="1">
      <c r="L822" s="25"/>
    </row>
    <row r="823" ht="14.25" customHeight="1">
      <c r="L823" s="25"/>
    </row>
    <row r="824" ht="14.25" customHeight="1">
      <c r="L824" s="25"/>
    </row>
    <row r="825" ht="14.25" customHeight="1">
      <c r="L825" s="25"/>
    </row>
    <row r="826" ht="14.25" customHeight="1">
      <c r="L826" s="25"/>
    </row>
    <row r="827" ht="14.25" customHeight="1">
      <c r="L827" s="25"/>
    </row>
    <row r="828" ht="14.25" customHeight="1">
      <c r="L828" s="25"/>
    </row>
    <row r="829" ht="14.25" customHeight="1">
      <c r="L829" s="25"/>
    </row>
    <row r="830" ht="14.25" customHeight="1">
      <c r="L830" s="25"/>
    </row>
    <row r="831" ht="14.25" customHeight="1">
      <c r="L831" s="25"/>
    </row>
    <row r="832" ht="14.25" customHeight="1">
      <c r="L832" s="25"/>
    </row>
    <row r="833" ht="14.25" customHeight="1">
      <c r="L833" s="25"/>
    </row>
    <row r="834" ht="14.25" customHeight="1">
      <c r="L834" s="25"/>
    </row>
    <row r="835" ht="14.25" customHeight="1">
      <c r="L835" s="25"/>
    </row>
    <row r="836" ht="14.25" customHeight="1">
      <c r="L836" s="25"/>
    </row>
    <row r="837" ht="14.25" customHeight="1">
      <c r="L837" s="25"/>
    </row>
    <row r="838" ht="14.25" customHeight="1">
      <c r="L838" s="25"/>
    </row>
    <row r="839" ht="14.25" customHeight="1">
      <c r="L839" s="25"/>
    </row>
    <row r="840" ht="14.25" customHeight="1">
      <c r="L840" s="25"/>
    </row>
    <row r="841" ht="14.25" customHeight="1">
      <c r="L841" s="25"/>
    </row>
    <row r="842" ht="14.25" customHeight="1">
      <c r="L842" s="25"/>
    </row>
    <row r="843" ht="14.25" customHeight="1">
      <c r="L843" s="25"/>
    </row>
    <row r="844" ht="14.25" customHeight="1">
      <c r="L844" s="25"/>
    </row>
    <row r="845" ht="14.25" customHeight="1">
      <c r="L845" s="25"/>
    </row>
    <row r="846" ht="14.25" customHeight="1">
      <c r="L846" s="25"/>
    </row>
    <row r="847" ht="14.25" customHeight="1">
      <c r="L847" s="25"/>
    </row>
    <row r="848" ht="14.25" customHeight="1">
      <c r="L848" s="25"/>
    </row>
    <row r="849" ht="14.25" customHeight="1">
      <c r="L849" s="25"/>
    </row>
    <row r="850" ht="14.25" customHeight="1">
      <c r="L850" s="25"/>
    </row>
    <row r="851" ht="14.25" customHeight="1">
      <c r="L851" s="25"/>
    </row>
    <row r="852" ht="14.25" customHeight="1">
      <c r="L852" s="25"/>
    </row>
    <row r="853" ht="14.25" customHeight="1">
      <c r="L853" s="25"/>
    </row>
    <row r="854" ht="14.25" customHeight="1">
      <c r="L854" s="25"/>
    </row>
    <row r="855" ht="14.25" customHeight="1">
      <c r="L855" s="25"/>
    </row>
    <row r="856" ht="14.25" customHeight="1">
      <c r="L856" s="25"/>
    </row>
    <row r="857" ht="14.25" customHeight="1">
      <c r="L857" s="25"/>
    </row>
    <row r="858" ht="14.25" customHeight="1">
      <c r="L858" s="25"/>
    </row>
    <row r="859" ht="14.25" customHeight="1">
      <c r="L859" s="25"/>
    </row>
    <row r="860" ht="14.25" customHeight="1">
      <c r="L860" s="25"/>
    </row>
    <row r="861" ht="14.25" customHeight="1">
      <c r="L861" s="25"/>
    </row>
    <row r="862" ht="14.25" customHeight="1">
      <c r="L862" s="25"/>
    </row>
    <row r="863" ht="14.25" customHeight="1">
      <c r="L863" s="25"/>
    </row>
    <row r="864" ht="14.25" customHeight="1">
      <c r="L864" s="25"/>
    </row>
    <row r="865" ht="14.25" customHeight="1">
      <c r="L865" s="25"/>
    </row>
    <row r="866" ht="14.25" customHeight="1">
      <c r="L866" s="25"/>
    </row>
    <row r="867" ht="14.25" customHeight="1">
      <c r="L867" s="25"/>
    </row>
    <row r="868" ht="14.25" customHeight="1">
      <c r="L868" s="25"/>
    </row>
    <row r="869" ht="14.25" customHeight="1">
      <c r="L869" s="25"/>
    </row>
    <row r="870" ht="14.25" customHeight="1">
      <c r="L870" s="25"/>
    </row>
    <row r="871" ht="14.25" customHeight="1">
      <c r="L871" s="25"/>
    </row>
    <row r="872" ht="14.25" customHeight="1">
      <c r="L872" s="25"/>
    </row>
    <row r="873" ht="14.25" customHeight="1">
      <c r="L873" s="25"/>
    </row>
    <row r="874" ht="14.25" customHeight="1">
      <c r="L874" s="25"/>
    </row>
    <row r="875" ht="14.25" customHeight="1">
      <c r="L875" s="25"/>
    </row>
    <row r="876" ht="14.25" customHeight="1">
      <c r="L876" s="25"/>
    </row>
    <row r="877" ht="14.25" customHeight="1">
      <c r="L877" s="25"/>
    </row>
    <row r="878" ht="14.25" customHeight="1">
      <c r="L878" s="25"/>
    </row>
    <row r="879" ht="14.25" customHeight="1">
      <c r="L879" s="25"/>
    </row>
    <row r="880" ht="14.25" customHeight="1">
      <c r="L880" s="25"/>
    </row>
    <row r="881" ht="14.25" customHeight="1">
      <c r="L881" s="25"/>
    </row>
    <row r="882" ht="14.25" customHeight="1">
      <c r="L882" s="25"/>
    </row>
    <row r="883" ht="14.25" customHeight="1">
      <c r="L883" s="25"/>
    </row>
    <row r="884" ht="14.25" customHeight="1">
      <c r="L884" s="25"/>
    </row>
    <row r="885" ht="14.25" customHeight="1">
      <c r="L885" s="25"/>
    </row>
    <row r="886" ht="14.25" customHeight="1">
      <c r="L886" s="25"/>
    </row>
    <row r="887" ht="14.25" customHeight="1">
      <c r="L887" s="25"/>
    </row>
    <row r="888" ht="14.25" customHeight="1">
      <c r="L888" s="25"/>
    </row>
    <row r="889" ht="14.25" customHeight="1">
      <c r="L889" s="25"/>
    </row>
    <row r="890" ht="14.25" customHeight="1">
      <c r="L890" s="25"/>
    </row>
    <row r="891" ht="14.25" customHeight="1">
      <c r="L891" s="25"/>
    </row>
    <row r="892" ht="14.25" customHeight="1">
      <c r="L892" s="25"/>
    </row>
    <row r="893" ht="14.25" customHeight="1">
      <c r="L893" s="25"/>
    </row>
    <row r="894" ht="14.25" customHeight="1">
      <c r="L894" s="25"/>
    </row>
    <row r="895" ht="14.25" customHeight="1">
      <c r="L895" s="25"/>
    </row>
    <row r="896" ht="14.25" customHeight="1">
      <c r="L896" s="25"/>
    </row>
    <row r="897" ht="14.25" customHeight="1">
      <c r="L897" s="25"/>
    </row>
    <row r="898" ht="14.25" customHeight="1">
      <c r="L898" s="25"/>
    </row>
    <row r="899" ht="14.25" customHeight="1">
      <c r="L899" s="25"/>
    </row>
    <row r="900" ht="14.25" customHeight="1">
      <c r="L900" s="25"/>
    </row>
    <row r="901" ht="14.25" customHeight="1">
      <c r="L901" s="25"/>
    </row>
    <row r="902" ht="14.25" customHeight="1">
      <c r="L902" s="25"/>
    </row>
    <row r="903" ht="14.25" customHeight="1">
      <c r="L903" s="25"/>
    </row>
    <row r="904" ht="14.25" customHeight="1">
      <c r="L904" s="25"/>
    </row>
    <row r="905" ht="14.25" customHeight="1">
      <c r="L905" s="25"/>
    </row>
    <row r="906" ht="14.25" customHeight="1">
      <c r="L906" s="25"/>
    </row>
    <row r="907" ht="14.25" customHeight="1">
      <c r="L907" s="25"/>
    </row>
    <row r="908" ht="14.25" customHeight="1">
      <c r="L908" s="25"/>
    </row>
    <row r="909" ht="14.25" customHeight="1">
      <c r="L909" s="25"/>
    </row>
    <row r="910" ht="14.25" customHeight="1">
      <c r="L910" s="25"/>
    </row>
    <row r="911" ht="14.25" customHeight="1">
      <c r="L911" s="25"/>
    </row>
    <row r="912" ht="14.25" customHeight="1">
      <c r="L912" s="25"/>
    </row>
    <row r="913" ht="14.25" customHeight="1">
      <c r="L913" s="25"/>
    </row>
    <row r="914" ht="14.25" customHeight="1">
      <c r="L914" s="25"/>
    </row>
    <row r="915" ht="14.25" customHeight="1">
      <c r="L915" s="25"/>
    </row>
    <row r="916" ht="14.25" customHeight="1">
      <c r="L916" s="25"/>
    </row>
    <row r="917" ht="14.25" customHeight="1">
      <c r="L917" s="25"/>
    </row>
    <row r="918" ht="14.25" customHeight="1">
      <c r="L918" s="25"/>
    </row>
    <row r="919" ht="14.25" customHeight="1">
      <c r="L919" s="25"/>
    </row>
    <row r="920" ht="14.25" customHeight="1">
      <c r="L920" s="25"/>
    </row>
    <row r="921" ht="14.25" customHeight="1">
      <c r="L921" s="25"/>
    </row>
    <row r="922" ht="14.25" customHeight="1">
      <c r="L922" s="25"/>
    </row>
    <row r="923" ht="14.25" customHeight="1">
      <c r="L923" s="25"/>
    </row>
    <row r="924" ht="14.25" customHeight="1">
      <c r="L924" s="25"/>
    </row>
    <row r="925" ht="14.25" customHeight="1">
      <c r="L925" s="25"/>
    </row>
    <row r="926" ht="14.25" customHeight="1">
      <c r="L926" s="25"/>
    </row>
    <row r="927" ht="14.25" customHeight="1">
      <c r="L927" s="25"/>
    </row>
    <row r="928" ht="14.25" customHeight="1">
      <c r="L928" s="25"/>
    </row>
    <row r="929" ht="14.25" customHeight="1">
      <c r="L929" s="25"/>
    </row>
    <row r="930" ht="14.25" customHeight="1">
      <c r="L930" s="25"/>
    </row>
    <row r="931" ht="14.25" customHeight="1">
      <c r="L931" s="25"/>
    </row>
    <row r="932" ht="14.25" customHeight="1">
      <c r="L932" s="25"/>
    </row>
    <row r="933" ht="14.25" customHeight="1">
      <c r="L933" s="25"/>
    </row>
    <row r="934" ht="14.25" customHeight="1">
      <c r="L934" s="25"/>
    </row>
    <row r="935" ht="14.25" customHeight="1">
      <c r="L935" s="25"/>
    </row>
    <row r="936" ht="14.25" customHeight="1">
      <c r="L936" s="25"/>
    </row>
    <row r="937" ht="14.25" customHeight="1">
      <c r="L937" s="25"/>
    </row>
    <row r="938" ht="14.25" customHeight="1">
      <c r="L938" s="25"/>
    </row>
    <row r="939" ht="14.25" customHeight="1">
      <c r="L939" s="25"/>
    </row>
    <row r="940" ht="14.25" customHeight="1">
      <c r="L940" s="25"/>
    </row>
    <row r="941" ht="14.25" customHeight="1">
      <c r="L941" s="25"/>
    </row>
    <row r="942" ht="14.25" customHeight="1">
      <c r="L942" s="25"/>
    </row>
    <row r="943" ht="14.25" customHeight="1">
      <c r="L943" s="25"/>
    </row>
    <row r="944" ht="14.25" customHeight="1">
      <c r="L944" s="25"/>
    </row>
    <row r="945" ht="14.25" customHeight="1">
      <c r="L945" s="25"/>
    </row>
    <row r="946" ht="14.25" customHeight="1">
      <c r="L946" s="25"/>
    </row>
    <row r="947" ht="14.25" customHeight="1">
      <c r="L947" s="25"/>
    </row>
    <row r="948" ht="14.25" customHeight="1">
      <c r="L948" s="25"/>
    </row>
    <row r="949" ht="14.25" customHeight="1">
      <c r="L949" s="25"/>
    </row>
    <row r="950" ht="14.25" customHeight="1">
      <c r="L950" s="25"/>
    </row>
    <row r="951" ht="14.25" customHeight="1">
      <c r="L951" s="25"/>
    </row>
    <row r="952" ht="14.25" customHeight="1">
      <c r="L952" s="25"/>
    </row>
    <row r="953" ht="14.25" customHeight="1">
      <c r="L953" s="25"/>
    </row>
    <row r="954" ht="14.25" customHeight="1">
      <c r="L954" s="25"/>
    </row>
    <row r="955" ht="14.25" customHeight="1">
      <c r="L955" s="25"/>
    </row>
    <row r="956" ht="14.25" customHeight="1">
      <c r="L956" s="25"/>
    </row>
    <row r="957" ht="14.25" customHeight="1">
      <c r="L957" s="25"/>
    </row>
    <row r="958" ht="14.25" customHeight="1">
      <c r="L958" s="25"/>
    </row>
    <row r="959" ht="14.25" customHeight="1">
      <c r="L959" s="25"/>
    </row>
    <row r="960" ht="14.25" customHeight="1">
      <c r="L960" s="25"/>
    </row>
    <row r="961" ht="14.25" customHeight="1">
      <c r="L961" s="25"/>
    </row>
    <row r="962" ht="14.25" customHeight="1">
      <c r="L962" s="25"/>
    </row>
    <row r="963" ht="14.25" customHeight="1">
      <c r="L963" s="25"/>
    </row>
    <row r="964" ht="14.25" customHeight="1">
      <c r="L964" s="25"/>
    </row>
    <row r="965" ht="14.25" customHeight="1">
      <c r="L965" s="25"/>
    </row>
    <row r="966" ht="14.25" customHeight="1">
      <c r="L966" s="25"/>
    </row>
    <row r="967" ht="14.25" customHeight="1">
      <c r="L967" s="25"/>
    </row>
    <row r="968" ht="14.25" customHeight="1">
      <c r="L968" s="25"/>
    </row>
    <row r="969" ht="14.25" customHeight="1">
      <c r="L969" s="25"/>
    </row>
    <row r="970" ht="14.25" customHeight="1">
      <c r="L970" s="25"/>
    </row>
    <row r="971" ht="14.25" customHeight="1">
      <c r="L971" s="25"/>
    </row>
    <row r="972" ht="14.25" customHeight="1">
      <c r="L972" s="25"/>
    </row>
    <row r="973" ht="14.25" customHeight="1">
      <c r="L973" s="25"/>
    </row>
    <row r="974" ht="14.25" customHeight="1">
      <c r="L974" s="25"/>
    </row>
    <row r="975" ht="14.25" customHeight="1">
      <c r="L975" s="25"/>
    </row>
    <row r="976" ht="14.25" customHeight="1">
      <c r="L976" s="25"/>
    </row>
    <row r="977" ht="14.25" customHeight="1">
      <c r="L977" s="25"/>
    </row>
    <row r="978" ht="14.25" customHeight="1">
      <c r="L978" s="25"/>
    </row>
    <row r="979" ht="14.25" customHeight="1">
      <c r="L979" s="25"/>
    </row>
    <row r="980" ht="14.25" customHeight="1">
      <c r="L980" s="25"/>
    </row>
    <row r="981" ht="14.25" customHeight="1">
      <c r="L981" s="25"/>
    </row>
    <row r="982" ht="14.25" customHeight="1">
      <c r="L982" s="25"/>
    </row>
    <row r="983" ht="14.25" customHeight="1">
      <c r="L983" s="25"/>
    </row>
    <row r="984" ht="14.25" customHeight="1">
      <c r="L984" s="25"/>
    </row>
    <row r="985" ht="14.25" customHeight="1">
      <c r="L985" s="25"/>
    </row>
    <row r="986" ht="14.25" customHeight="1">
      <c r="L986" s="25"/>
    </row>
    <row r="987" ht="14.25" customHeight="1">
      <c r="L987" s="25"/>
    </row>
    <row r="988" ht="14.25" customHeight="1">
      <c r="L988" s="25"/>
    </row>
    <row r="989" ht="14.25" customHeight="1">
      <c r="L989" s="25"/>
    </row>
    <row r="990" ht="14.25" customHeight="1">
      <c r="L990" s="25"/>
    </row>
    <row r="991" ht="14.25" customHeight="1">
      <c r="L991" s="25"/>
    </row>
    <row r="992" ht="14.25" customHeight="1">
      <c r="L992" s="25"/>
    </row>
    <row r="993" ht="14.25" customHeight="1">
      <c r="L993" s="25"/>
    </row>
    <row r="994" ht="14.25" customHeight="1">
      <c r="L994" s="25"/>
    </row>
    <row r="995" ht="14.25" customHeight="1">
      <c r="L995" s="25"/>
    </row>
    <row r="996" ht="14.25" customHeight="1">
      <c r="L996" s="25"/>
    </row>
    <row r="997" ht="14.25" customHeight="1">
      <c r="L997" s="25"/>
    </row>
    <row r="998" ht="14.25" customHeight="1">
      <c r="L998" s="25"/>
    </row>
    <row r="999" ht="14.25" customHeight="1">
      <c r="L999" s="25"/>
    </row>
    <row r="1000" ht="14.25" customHeight="1">
      <c r="L1000" s="25"/>
    </row>
  </sheetData>
  <sheetProtection/>
  <mergeCells count="2">
    <mergeCell ref="E50:F50"/>
    <mergeCell ref="H50:J50"/>
  </mergeCells>
  <conditionalFormatting sqref="H28:H31 H53:J56 C69:C73">
    <cfRule type="cellIs" priority="1" dxfId="1" operator="equal">
      <formula>0</formula>
    </cfRule>
  </conditionalFormatting>
  <printOptions/>
  <pageMargins left="0.7" right="0.7" top="0.75" bottom="0.75" header="0" footer="0"/>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Liam Matthews</cp:lastModifiedBy>
  <dcterms:created xsi:type="dcterms:W3CDTF">2023-06-08T00:24:10Z</dcterms:created>
  <dcterms:modified xsi:type="dcterms:W3CDTF">2024-04-25T21:24:37Z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